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5" yWindow="60" windowWidth="11685" windowHeight="9675" activeTab="4"/>
  </bookViews>
  <sheets>
    <sheet name="Group - conso accounts P&amp;L" sheetId="1" r:id="rId1"/>
    <sheet name="Group - conso accounts BS" sheetId="2" r:id="rId2"/>
    <sheet name="Group - conso accounts CF" sheetId="3" r:id="rId3"/>
    <sheet name="Debt" sheetId="4" r:id="rId4"/>
    <sheet name="KPI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_BQ4.1" hidden="1">'[23]#REF'!$A$1:$D$722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_xlfn.RTD" hidden="1">#NAME?</definedName>
    <definedName name="1995">#REF!</definedName>
    <definedName name="AccountNumber">#REF!</definedName>
    <definedName name="Actual_Accrued_Interests_Swap">#REF!</definedName>
    <definedName name="ana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hidden="1">{"BUDŻET_SPRZEDAŻY",#N/A,TRUE,"PRZYCHODY";"BUDŻET_PRODUKCJI",#N/A,TRUE,"PRZYCHODY"}</definedName>
    <definedName name="anscount" hidden="1">1</definedName>
    <definedName name="asde\">#REF!</definedName>
    <definedName name="badanyrok">'[47]ster'!$B$4</definedName>
    <definedName name="BEDRIJFS_NAAM">#REF!</definedName>
    <definedName name="BEDRIJFS_NR">#REF!</definedName>
    <definedName name="BEDRIJFS_VALUTA">#REF!</definedName>
    <definedName name="bialystok">#REF!</definedName>
    <definedName name="BOEKJAAR">#REF!</definedName>
    <definedName name="bs_date">'[49]ster'!$B$3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>#REF!</definedName>
    <definedName name="dane19">'[63]Faktury'!$A$1:$S$107</definedName>
    <definedName name="DATA">'[55]REFERENTIEL'!$G$3:$G$5</definedName>
    <definedName name="datyplatnosci_restrukt_transakca">#REF!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EM7">#REF!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>'[48]zestawienie laczne'!#REF!</definedName>
    <definedName name="eliminacjeMSR">'[48]zestawienie laczne'!#REF!</definedName>
    <definedName name="End_of_Period">#REF!</definedName>
    <definedName name="EUR">'[66]Input data'!$B$4</definedName>
    <definedName name="EUR7">#REF!</definedName>
    <definedName name="euro">#REF!</definedName>
    <definedName name="EXN">'[55]REFERENTIEL'!$D$3:$D$8</definedName>
    <definedName name="EXN_1">'[55]REFERENTIEL'!$E$3:$E$8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RF7">#REF!</definedName>
    <definedName name="FT_EUR_average">3.8881</definedName>
    <definedName name="fx">#REF!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ias">'[2]ster'!$B$12</definedName>
    <definedName name="IFS_18">'[64]zIFS'!$A$1:$L$180</definedName>
    <definedName name="ifs16">'[60]faktury zakupowe dla dostawcy w'!$A$1:$J$152</definedName>
    <definedName name="ifs23">#REF!</definedName>
    <definedName name="II">'[33]CAPEX ET DOT AMORT'!$B$1:$AH$39</definedName>
    <definedName name="IIII">#REF!</definedName>
    <definedName name="im">#REF!</definedName>
    <definedName name="imp">#REF!</definedName>
    <definedName name="Income_statement">#REF!</definedName>
    <definedName name="inf">'[43]Costs'!#REF!</definedName>
    <definedName name="initialview_pick">'[9]Control'!$R$3</definedName>
    <definedName name="int_Mois">#REF!</definedName>
    <definedName name="iuiui" hidden="1">{"Debt_floating",#N/A,FALSE,"BudgetIII";"Debt_fixed",#N/A,FALSE,"BudgetIII";"Debt_hedge_I",#N/A,FALSE,"BudgetIII"}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1">'[28]Assumptions'!$C$9</definedName>
    <definedName name="jan2">'[28]Assumptions'!$C$13</definedName>
    <definedName name="jan3">'[28]Assumptions'!$C$17</definedName>
    <definedName name="jan4">'[28]Assumptions'!$C$21</definedName>
    <definedName name="jan7">'[28]Assumptions'!$C$29</definedName>
    <definedName name="jan8">'[28]Assumptions'!$C$32</definedName>
    <definedName name="janemail">'[28]Assumptions'!$C$33</definedName>
    <definedName name="janlease">'[28]Assumptions'!$C$18</definedName>
    <definedName name="jansol">'[28]Assumptions'!$C$30</definedName>
    <definedName name="januucp">'[28]Assumptions'!$C$22</definedName>
    <definedName name="janweb1">'[28]Assumptions'!$C$10</definedName>
    <definedName name="janweb2">'[28]Assumptions'!$C$14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jh">#REF!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CUMUL">'[22]Macro'!$D$1</definedName>
    <definedName name="jjjj" hidden="1">{"POŚR. ZMIENNE BEZ MPK",#N/A,FALSE,"KOSZTY PRODUKCYJNE";"POŚR. STAŁE BEZ MPK",#N/A,FALSE,"KOSZTY PRODUKCYJNE"}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MENS">'[22]Macro'!$C$1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>#REF!</definedName>
    <definedName name="k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kdf">{"' calendrier 2000'!$A$1:$Q$38"}</definedName>
    <definedName name="kkk" hidden="1">{"Debt_floating",#N/A,FALSE,"BudgetIII";"Debt_fixed",#N/A,FALSE,"BudgetIII";"Debt_hedge_I",#N/A,FALSE,"BudgetIII"}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>#REF!</definedName>
    <definedName name="KOERSDATUM">#REF!</definedName>
    <definedName name="KOL_TOT_C">'[65]Kolommen_balans'!#REF!</definedName>
    <definedName name="KOL_TOT_D">'[65]Kolommen_balans'!#REF!</definedName>
    <definedName name="kurs">#REF!</definedName>
    <definedName name="kurs1">#REF!</definedName>
    <definedName name="LBSwhslelocactual">#REF!</definedName>
    <definedName name="LBSwhslelocrag">#REF!</definedName>
    <definedName name="Level_Detail_no">'[9]Control'!$O$2</definedName>
    <definedName name="Libellés">'[12]Accueil'!#REF!</definedName>
    <definedName name="LIBUSD3M">#REF!</definedName>
    <definedName name="LIBUSD6M">#REF!</definedName>
    <definedName name="Linint">#REF!</definedName>
    <definedName name="ListaNazw">#REF!</definedName>
    <definedName name="Liste_CA_Carat">'[18]Liste'!$O$3:$O$18</definedName>
    <definedName name="Liste_charges">'[19]Liste'!$A$3:$A$71</definedName>
    <definedName name="Liste_Cobdet">'[18]Liste'!$K$3:$K$27</definedName>
    <definedName name="Liste_codeCarat">'[18]Liste'!$I$3:$I$41</definedName>
    <definedName name="Liste_departement">'[34]param'!$F$2:$F$9</definedName>
    <definedName name="Liste_destination">'[18]Liste'!$C$3:$C$8</definedName>
    <definedName name="Liste_domaines">'[34]param'!$B$2:$B$23</definedName>
    <definedName name="Liste_EDG">'[18]Liste'!$E$3:$E$9</definedName>
    <definedName name="Liste_Etat">'[34]param'!$D$2:$D$9</definedName>
    <definedName name="Liste_LB">'[19]Liste'!$S$4:$S$31</definedName>
    <definedName name="Liste_libellé_cobdet">'[18]Liste'!$M$3:$M$27</definedName>
    <definedName name="liste_nature">'[34]param'!$J$2:$J$4</definedName>
    <definedName name="liste_phase_TBR">'[34]param'!$L$2:$L$4</definedName>
    <definedName name="Liste_Prest">'[18]Liste'!$G$3:$G$6</definedName>
    <definedName name="listo">#REF!</definedName>
    <definedName name="LocalContentactual">#REF!</definedName>
    <definedName name="LocalContentrag">#REF!</definedName>
    <definedName name="LocatieMoeder">#REF!</definedName>
    <definedName name="M">#REF!</definedName>
    <definedName name="M_0A_0">#REF!</definedName>
    <definedName name="M_0A_1">#REF!</definedName>
    <definedName name="M_1A_0">#REF!</definedName>
    <definedName name="M_1A_1">#REF!</definedName>
    <definedName name="MAIN">#REF!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>{"Domaines",0,"Auto","Auto",""}</definedName>
    <definedName name="MaxScale">#REF!</definedName>
    <definedName name="MaxScale3">#REF!</definedName>
    <definedName name="MEAN_1">#REF!</definedName>
    <definedName name="MEAN_10">#REF!</definedName>
    <definedName name="MEAN_100">#REF!</definedName>
    <definedName name="MEAN_101">#REF!</definedName>
    <definedName name="MEAN_102">#REF!</definedName>
    <definedName name="MEAN_103">#REF!</definedName>
    <definedName name="MEAN_104">#REF!</definedName>
    <definedName name="MEAN_105">#REF!</definedName>
    <definedName name="MEAN_106">#REF!</definedName>
    <definedName name="MEAN_107">#REF!</definedName>
    <definedName name="MEAN_108">#REF!</definedName>
    <definedName name="MEAN_109">#REF!</definedName>
    <definedName name="MEAN_11">#REF!</definedName>
    <definedName name="MEAN_110">#REF!</definedName>
    <definedName name="MEAN_111">#REF!</definedName>
    <definedName name="MEAN_112">#REF!</definedName>
    <definedName name="MEAN_113">#REF!</definedName>
    <definedName name="MEAN_114">#REF!</definedName>
    <definedName name="MEAN_115">#REF!</definedName>
    <definedName name="MEAN_116">#REF!</definedName>
    <definedName name="MEAN_117">#REF!</definedName>
    <definedName name="MEAN_118">#REF!</definedName>
    <definedName name="MEAN_119">#REF!</definedName>
    <definedName name="MEAN_12">#REF!</definedName>
    <definedName name="MEAN_120">#REF!</definedName>
    <definedName name="MEAN_121">#REF!</definedName>
    <definedName name="MEAN_122">#REF!</definedName>
    <definedName name="MEAN_123">#REF!</definedName>
    <definedName name="MEAN_124">#REF!</definedName>
    <definedName name="MEAN_125">#REF!</definedName>
    <definedName name="MEAN_126">#REF!</definedName>
    <definedName name="MEAN_127">#REF!</definedName>
    <definedName name="MEAN_128">#REF!</definedName>
    <definedName name="MEAN_129">#REF!</definedName>
    <definedName name="MEAN_13">#REF!</definedName>
    <definedName name="MEAN_130">#REF!</definedName>
    <definedName name="MEAN_131">#REF!</definedName>
    <definedName name="MEAN_132">#REF!</definedName>
    <definedName name="MEAN_133">#REF!</definedName>
    <definedName name="MEAN_134">#REF!</definedName>
    <definedName name="MEAN_135">#REF!</definedName>
    <definedName name="MEAN_136">#REF!</definedName>
    <definedName name="MEAN_137">#REF!</definedName>
    <definedName name="MEAN_138">#REF!</definedName>
    <definedName name="MEAN_139">#REF!</definedName>
    <definedName name="MEAN_14">#REF!</definedName>
    <definedName name="MEAN_140">#REF!</definedName>
    <definedName name="MEAN_141">#REF!</definedName>
    <definedName name="MEAN_142">#REF!</definedName>
    <definedName name="MEAN_143">#REF!</definedName>
    <definedName name="MEAN_144">#REF!</definedName>
    <definedName name="MEAN_145">#REF!</definedName>
    <definedName name="MEAN_146">#REF!</definedName>
    <definedName name="MEAN_147">#REF!</definedName>
    <definedName name="MEAN_148">#REF!</definedName>
    <definedName name="MEAN_149">#REF!</definedName>
    <definedName name="MEAN_15">#REF!</definedName>
    <definedName name="MEAN_150">#REF!</definedName>
    <definedName name="MEAN_151">#REF!</definedName>
    <definedName name="MEAN_152">#REF!</definedName>
    <definedName name="MEAN_153">#REF!</definedName>
    <definedName name="MEAN_154">#REF!</definedName>
    <definedName name="MEAN_155">#REF!</definedName>
    <definedName name="MEAN_156">#REF!</definedName>
    <definedName name="MEAN_157">#REF!</definedName>
    <definedName name="MEAN_158">#REF!</definedName>
    <definedName name="MEAN_159">#REF!</definedName>
    <definedName name="MEAN_16">#REF!</definedName>
    <definedName name="MEAN_160">#REF!</definedName>
    <definedName name="MEAN_161">#REF!</definedName>
    <definedName name="MEAN_162">#REF!</definedName>
    <definedName name="MEAN_163">#REF!</definedName>
    <definedName name="MEAN_164">#REF!</definedName>
    <definedName name="MEAN_165">#REF!</definedName>
    <definedName name="MEAN_166">#REF!</definedName>
    <definedName name="MEAN_167">#REF!</definedName>
    <definedName name="MEAN_168">#REF!</definedName>
    <definedName name="MEAN_169">#REF!</definedName>
    <definedName name="MEAN_17">#REF!</definedName>
    <definedName name="MEAN_170">#REF!</definedName>
    <definedName name="MEAN_171">#REF!</definedName>
    <definedName name="MEAN_172">#REF!</definedName>
    <definedName name="MEAN_173">#REF!</definedName>
    <definedName name="MEAN_174">#REF!</definedName>
    <definedName name="MEAN_175">#REF!</definedName>
    <definedName name="MEAN_176">#REF!</definedName>
    <definedName name="MEAN_177">#REF!</definedName>
    <definedName name="MEAN_178">#REF!</definedName>
    <definedName name="MEAN_179">#REF!</definedName>
    <definedName name="MEAN_18">#REF!</definedName>
    <definedName name="MEAN_180">#REF!</definedName>
    <definedName name="MEAN_181">#REF!</definedName>
    <definedName name="MEAN_182">#REF!</definedName>
    <definedName name="MEAN_183">#REF!</definedName>
    <definedName name="MEAN_184">#REF!</definedName>
    <definedName name="MEAN_185">#REF!</definedName>
    <definedName name="MEAN_186">#REF!</definedName>
    <definedName name="MEAN_187">#REF!</definedName>
    <definedName name="MEAN_188">#REF!</definedName>
    <definedName name="MEAN_189">#REF!</definedName>
    <definedName name="MEAN_19">#REF!</definedName>
    <definedName name="MEAN_190">#REF!</definedName>
    <definedName name="MEAN_191">#REF!</definedName>
    <definedName name="MEAN_192">#REF!</definedName>
    <definedName name="MEAN_193">#REF!</definedName>
    <definedName name="MEAN_194">#REF!</definedName>
    <definedName name="MEAN_195">#REF!</definedName>
    <definedName name="MEAN_196">#REF!</definedName>
    <definedName name="MEAN_197">#REF!</definedName>
    <definedName name="MEAN_198">#REF!</definedName>
    <definedName name="MEAN_199">#REF!</definedName>
    <definedName name="MEAN_2">#REF!</definedName>
    <definedName name="MEAN_20">#REF!</definedName>
    <definedName name="MEAN_200">#REF!</definedName>
    <definedName name="MEAN_201">#REF!</definedName>
    <definedName name="MEAN_202">#REF!</definedName>
    <definedName name="MEAN_203">#REF!</definedName>
    <definedName name="MEAN_204">#REF!</definedName>
    <definedName name="MEAN_205">#REF!</definedName>
    <definedName name="MEAN_206">#REF!</definedName>
    <definedName name="MEAN_207">#REF!</definedName>
    <definedName name="MEAN_208">#REF!</definedName>
    <definedName name="MEAN_209">#REF!</definedName>
    <definedName name="MEAN_21">#REF!</definedName>
    <definedName name="MEAN_210">#REF!</definedName>
    <definedName name="MEAN_211">#REF!</definedName>
    <definedName name="MEAN_212">#REF!</definedName>
    <definedName name="MEAN_213">#REF!</definedName>
    <definedName name="MEAN_214">#REF!</definedName>
    <definedName name="MEAN_215">#REF!</definedName>
    <definedName name="MEAN_216">#REF!</definedName>
    <definedName name="MEAN_217">#REF!</definedName>
    <definedName name="MEAN_218">#REF!</definedName>
    <definedName name="MEAN_219">#REF!</definedName>
    <definedName name="MEAN_22">#REF!</definedName>
    <definedName name="MEAN_220">#REF!</definedName>
    <definedName name="MEAN_221">#REF!</definedName>
    <definedName name="MEAN_222">#REF!</definedName>
    <definedName name="MEAN_223">#REF!</definedName>
    <definedName name="MEAN_224">#REF!</definedName>
    <definedName name="MEAN_225">#REF!</definedName>
    <definedName name="MEAN_226">#REF!</definedName>
    <definedName name="MEAN_227">#REF!</definedName>
    <definedName name="MEAN_228">#REF!</definedName>
    <definedName name="MEAN_229">#REF!</definedName>
    <definedName name="MEAN_23">#REF!</definedName>
    <definedName name="MEAN_230">#REF!</definedName>
    <definedName name="MEAN_231">#REF!</definedName>
    <definedName name="MEAN_232">#REF!</definedName>
    <definedName name="MEAN_233">#REF!</definedName>
    <definedName name="MEAN_234">#REF!</definedName>
    <definedName name="MEAN_235">#REF!</definedName>
    <definedName name="MEAN_236">#REF!</definedName>
    <definedName name="MEAN_237">#REF!</definedName>
    <definedName name="MEAN_238">#REF!</definedName>
    <definedName name="MEAN_239">#REF!</definedName>
    <definedName name="MEAN_24">#REF!</definedName>
    <definedName name="MEAN_240">#REF!</definedName>
    <definedName name="MEAN_241">#REF!</definedName>
    <definedName name="MEAN_242">#REF!</definedName>
    <definedName name="MEAN_243">#REF!</definedName>
    <definedName name="MEAN_244">#REF!</definedName>
    <definedName name="MEAN_245">#REF!</definedName>
    <definedName name="MEAN_246">#REF!</definedName>
    <definedName name="MEAN_247">#REF!</definedName>
    <definedName name="MEAN_248">#REF!</definedName>
    <definedName name="MEAN_249">#REF!</definedName>
    <definedName name="MEAN_25">#REF!</definedName>
    <definedName name="MEAN_250">#REF!</definedName>
    <definedName name="MEAN_251">#REF!</definedName>
    <definedName name="MEAN_252">#REF!</definedName>
    <definedName name="MEAN_253">#REF!</definedName>
    <definedName name="MEAN_254">#REF!</definedName>
    <definedName name="MEAN_255">#REF!</definedName>
    <definedName name="MEAN_256">#REF!</definedName>
    <definedName name="MEAN_257">#REF!</definedName>
    <definedName name="MEAN_258">#REF!</definedName>
    <definedName name="MEAN_259">#REF!</definedName>
    <definedName name="MEAN_26">#REF!</definedName>
    <definedName name="MEAN_260">#REF!</definedName>
    <definedName name="MEAN_27">#REF!</definedName>
    <definedName name="MEAN_28">#REF!</definedName>
    <definedName name="MEAN_29">#REF!</definedName>
    <definedName name="MEAN_3">#REF!</definedName>
    <definedName name="MEAN_30">#REF!</definedName>
    <definedName name="MEAN_31">#REF!</definedName>
    <definedName name="MEAN_32">#REF!</definedName>
    <definedName name="MEAN_33">#REF!</definedName>
    <definedName name="MEAN_34">#REF!</definedName>
    <definedName name="MEAN_35">#REF!</definedName>
    <definedName name="MEAN_36">#REF!</definedName>
    <definedName name="MEAN_37">#REF!</definedName>
    <definedName name="MEAN_38">#REF!</definedName>
    <definedName name="MEAN_39">#REF!</definedName>
    <definedName name="MEAN_4">#REF!</definedName>
    <definedName name="MEAN_40">#REF!</definedName>
    <definedName name="MEAN_41">#REF!</definedName>
    <definedName name="MEAN_42">#REF!</definedName>
    <definedName name="MEAN_43">#REF!</definedName>
    <definedName name="MEAN_44">#REF!</definedName>
    <definedName name="MEAN_45">#REF!</definedName>
    <definedName name="MEAN_46">#REF!</definedName>
    <definedName name="MEAN_47">#REF!</definedName>
    <definedName name="MEAN_48">#REF!</definedName>
    <definedName name="MEAN_49">#REF!</definedName>
    <definedName name="MEAN_5">#REF!</definedName>
    <definedName name="MEAN_50">#REF!</definedName>
    <definedName name="MEAN_51">#REF!</definedName>
    <definedName name="MEAN_52">#REF!</definedName>
    <definedName name="MEAN_53">#REF!</definedName>
    <definedName name="MEAN_54">#REF!</definedName>
    <definedName name="MEAN_55">#REF!</definedName>
    <definedName name="MEAN_56">#REF!</definedName>
    <definedName name="MEAN_57">#REF!</definedName>
    <definedName name="MEAN_58">#REF!</definedName>
    <definedName name="MEAN_59">#REF!</definedName>
    <definedName name="MEAN_6">#REF!</definedName>
    <definedName name="MEAN_60">#REF!</definedName>
    <definedName name="MEAN_61">#REF!</definedName>
    <definedName name="MEAN_62">#REF!</definedName>
    <definedName name="MEAN_63">#REF!</definedName>
    <definedName name="MEAN_64">#REF!</definedName>
    <definedName name="MEAN_65">#REF!</definedName>
    <definedName name="MEAN_66">#REF!</definedName>
    <definedName name="MEAN_67">#REF!</definedName>
    <definedName name="MEAN_68">#REF!</definedName>
    <definedName name="MEAN_69">#REF!</definedName>
    <definedName name="MEAN_7">#REF!</definedName>
    <definedName name="MEAN_70">#REF!</definedName>
    <definedName name="MEAN_71">#REF!</definedName>
    <definedName name="MEAN_72">#REF!</definedName>
    <definedName name="MEAN_73">#REF!</definedName>
    <definedName name="MEAN_74">#REF!</definedName>
    <definedName name="MEAN_75">#REF!</definedName>
    <definedName name="MEAN_76">#REF!</definedName>
    <definedName name="MEAN_77">#REF!</definedName>
    <definedName name="MEAN_78">#REF!</definedName>
    <definedName name="MEAN_79">#REF!</definedName>
    <definedName name="MEAN_8">#REF!</definedName>
    <definedName name="MEAN_80">#REF!</definedName>
    <definedName name="MEAN_81">#REF!</definedName>
    <definedName name="MEAN_82">#REF!</definedName>
    <definedName name="MEAN_83">#REF!</definedName>
    <definedName name="MEAN_84">#REF!</definedName>
    <definedName name="MEAN_85">#REF!</definedName>
    <definedName name="MEAN_86">#REF!</definedName>
    <definedName name="MEAN_87">#REF!</definedName>
    <definedName name="MEAN_88">#REF!</definedName>
    <definedName name="MEAN_89">#REF!</definedName>
    <definedName name="MEAN_9">#REF!</definedName>
    <definedName name="MEAN_90">#REF!</definedName>
    <definedName name="MEAN_91">#REF!</definedName>
    <definedName name="MEAN_92">#REF!</definedName>
    <definedName name="MEAN_93">#REF!</definedName>
    <definedName name="MEAN_94">#REF!</definedName>
    <definedName name="MEAN_95">#REF!</definedName>
    <definedName name="MEAN_96">#REF!</definedName>
    <definedName name="MEAN_97">#REF!</definedName>
    <definedName name="MEAN_98">#REF!</definedName>
    <definedName name="MEAN_99">#REF!</definedName>
    <definedName name="Mensu">#REF!</definedName>
    <definedName name="MinScale">#REF!</definedName>
    <definedName name="MinScale3">#REF!</definedName>
    <definedName name="Missedcallactual">#REF!</definedName>
    <definedName name="MissedCallrag">#REF!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'[51]Arkusz4'!$A$1:$C$83</definedName>
    <definedName name="mmmm">#REF!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>#REF!</definedName>
    <definedName name="Mois">#REF!</definedName>
    <definedName name="MoisDeb">#REF!</definedName>
    <definedName name="MoisFin">#REF!</definedName>
    <definedName name="MoisNumDeb">#REF!</definedName>
    <definedName name="MoisNumFin">#REF!</definedName>
    <definedName name="month">'[9]Control'!$E$8</definedName>
    <definedName name="Month_Toggle">#REF!</definedName>
    <definedName name="Monthly_PL">#REF!</definedName>
    <definedName name="Monthly_PL_Connectivity">#REF!</definedName>
    <definedName name="Monthly_PL_Content_Services">#REF!</definedName>
    <definedName name="Monthly_Revenue">#REF!</definedName>
    <definedName name="MonthPrev_Toggle">#REF!</definedName>
    <definedName name="mrt">'[28]Assumptions'!$E$6</definedName>
    <definedName name="mrt1">'[28]Assumptions'!$E$9</definedName>
    <definedName name="mrt2">'[28]Assumptions'!$E$13</definedName>
    <definedName name="mrt3">'[28]Assumptions'!$E$17</definedName>
    <definedName name="mrt4">'[28]Assumptions'!$E$21</definedName>
    <definedName name="mrt7">'[28]Assumptions'!$E$29</definedName>
    <definedName name="mrt8">'[28]Assumptions'!$E$32</definedName>
    <definedName name="mrtemail">'[28]Assumptions'!$E$33</definedName>
    <definedName name="mrtlease">'[28]Assumptions'!$E$18</definedName>
    <definedName name="mrtsol">'[28]Assumptions'!$E$30</definedName>
    <definedName name="mrtuucp">'[28]Assumptions'!$E$22</definedName>
    <definedName name="mrtweb1">'[28]Assumptions'!$E$10</definedName>
    <definedName name="mrtweb2">'[28]Assumptions'!$E$14</definedName>
    <definedName name="N_ENTITE">#REF!</definedName>
    <definedName name="NaamDochter">#REF!</definedName>
    <definedName name="NaamMoeder">#REF!</definedName>
    <definedName name="nal_główna">#REF!</definedName>
    <definedName name="nasze">#REF!</definedName>
    <definedName name="nasze2">#REF!</definedName>
    <definedName name="Nature_Table">'[10]Lookup'!$AR$3:$AW$35</definedName>
    <definedName name="Nature_table_offset">'[10]Control'!$U$26</definedName>
    <definedName name="nbezhdydnghavgwbhaatjntthbeab5y">#REF!</definedName>
    <definedName name="NBR_DE_POSTE">'[45]synthèse'!#REF!</definedName>
    <definedName name="nhgf">#REF!</definedName>
    <definedName name="nokia">'[62]dane Basi'!$A$1:$T$184</definedName>
    <definedName name="nokia17">'[61]dane_od Basi'!$A$1:$P$97</definedName>
    <definedName name="Nom_Mois">#REF!</definedName>
    <definedName name="nono" hidden="1">{#N/A,#N/A,FALSE,"Objectives"}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>#REF!</definedName>
    <definedName name="NR_MPK">#REF!</definedName>
    <definedName name="Objectif_de_réduction">'[30]Données'!$B$2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>#REF!</definedName>
    <definedName name="OpérationsCapital">#REF!</definedName>
    <definedName name="Other_income_1">'[44]Resid. Portal rev'!$A$1:$H$32</definedName>
    <definedName name="Other_income_2">'[42]Portal Revenues'!#REF!</definedName>
    <definedName name="OtherComms">#REF!</definedName>
    <definedName name="Owner_pick">'[9]Control'!$S$3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>#REF!</definedName>
    <definedName name="PAChatrag">#REF!</definedName>
    <definedName name="PADRMactual">'[6]TOP 15'!#REF!</definedName>
    <definedName name="PADRMrag">'[6]TOP 15'!#REF!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>#REF!</definedName>
    <definedName name="PAEmailOMMrag">#REF!</definedName>
    <definedName name="PAEmailSMSactual">#REF!</definedName>
    <definedName name="PAEmailSMSrag">#REF!</definedName>
    <definedName name="PAGamesPlatformactual">#REF!</definedName>
    <definedName name="PAGamesPlatformrag">#REF!</definedName>
    <definedName name="PAGroupContentactual">'[6]TOP 15'!#REF!</definedName>
    <definedName name="PAGroupContentrag">'[6]TOP 15'!#REF!</definedName>
    <definedName name="PALBSBuddyactual">#REF!</definedName>
    <definedName name="PALBSBuddyrag">#REF!</definedName>
    <definedName name="PALBSMapMeactual">#REF!</definedName>
    <definedName name="PALBSMapmerag">#REF!</definedName>
    <definedName name="PALBSwhslelocactual">#REF!</definedName>
    <definedName name="PALBSwhslelocrag">#REF!</definedName>
    <definedName name="PALocalContentactual">'[6]TOP 15'!#REF!</definedName>
    <definedName name="PALocalContentrag">'[6]TOP 15'!#REF!</definedName>
    <definedName name="PAMissedcallactual">#REF!</definedName>
    <definedName name="PAMissedCallrag">#REF!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>#REF!</definedName>
    <definedName name="PAOrangeIMrag">#REF!</definedName>
    <definedName name="PAPCtoSMSactual">#REF!</definedName>
    <definedName name="PAPCtoSMSrag">#REF!</definedName>
    <definedName name="PAPersonalContentactual">'[6]TOP 15'!#REF!</definedName>
    <definedName name="PAPersonalContentrag">'[6]TOP 15'!#REF!</definedName>
    <definedName name="PAPIMAddBkactual">#REF!</definedName>
    <definedName name="PAPIMAddBkrag">#REF!</definedName>
    <definedName name="PAPIMOtherFuncactual">#REF!</definedName>
    <definedName name="PAPIMOtherFuncrag">#REF!</definedName>
    <definedName name="PAPocketThisactual">#REF!</definedName>
    <definedName name="PAPocketThisrag">#REF!</definedName>
    <definedName name="partner_code">'[9]Lookup'!$G$2</definedName>
    <definedName name="pas">'[2]ster'!$B$10</definedName>
    <definedName name="paskorekty">'[2]ster'!$B$11</definedName>
    <definedName name="PATalkNowactual">#REF!</definedName>
    <definedName name="PATalkNowrag">#REF!</definedName>
    <definedName name="PATrvlguideactual">#REF!</definedName>
    <definedName name="PATrvlGuiderag">#REF!</definedName>
    <definedName name="PAVADactual">#REF!</definedName>
    <definedName name="PAVADrag">#REF!</definedName>
    <definedName name="PAVCVMactual">#REF!</definedName>
    <definedName name="PAVCVMrag">#REF!</definedName>
    <definedName name="pay">#REF!</definedName>
    <definedName name="PCtoSMSactual">#REF!</definedName>
    <definedName name="PCtoSMSrag">#REF!</definedName>
    <definedName name="pe">#REF!</definedName>
    <definedName name="PelnaNazwa">#REF!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>#REF!</definedName>
    <definedName name="per">'[40]parameter'!$B$6</definedName>
    <definedName name="period">13</definedName>
    <definedName name="PERIODE_BEGIN">#REF!</definedName>
    <definedName name="PERIODE_EIND">#REF!</definedName>
    <definedName name="PERN">#REF!</definedName>
    <definedName name="PersonalContentactual">#REF!</definedName>
    <definedName name="PersonalContentrag">#REF!</definedName>
    <definedName name="pgdrcv">#REF!</definedName>
    <definedName name="pgdrdcv">#REF!</definedName>
    <definedName name="pgdrdname">#REF!</definedName>
    <definedName name="pgdrdrag">#REF!</definedName>
    <definedName name="pgdrname">#REF!</definedName>
    <definedName name="pgdrrag">#REF!</definedName>
    <definedName name="pgemcv">#REF!</definedName>
    <definedName name="pgemname">#REF!</definedName>
    <definedName name="pgemrag">#REF!</definedName>
    <definedName name="pgevmcv">#REF!</definedName>
    <definedName name="pgevmname">#REF!</definedName>
    <definedName name="pgevmrag">#REF!</definedName>
    <definedName name="pggmcv">#REF!</definedName>
    <definedName name="pggmname">#REF!</definedName>
    <definedName name="pggmrag">#REF!</definedName>
    <definedName name="pgmcacv">#REF!</definedName>
    <definedName name="pgmcaname">#REF!</definedName>
    <definedName name="pgmcarag">#REF!</definedName>
    <definedName name="pgmsccv">#REF!</definedName>
    <definedName name="pgmscname">#REF!</definedName>
    <definedName name="pgmscrag">#REF!</definedName>
    <definedName name="pgpav2name">#REF!</definedName>
    <definedName name="pgpcav2cv">#REF!</definedName>
    <definedName name="pgpcav3.1cv">#REF!</definedName>
    <definedName name="pgpcav3.1name">#REF!</definedName>
    <definedName name="pgpcav3.1rag">#REF!</definedName>
    <definedName name="pgpcav3cv">#REF!</definedName>
    <definedName name="pgpcav3name">#REF!</definedName>
    <definedName name="pgpcav3rag">#REF!</definedName>
    <definedName name="pgpcv2rag">#REF!</definedName>
    <definedName name="pgpimaddcv">#REF!</definedName>
    <definedName name="pgpimaddname">#REF!</definedName>
    <definedName name="pgpimaddrag">#REF!</definedName>
    <definedName name="pgpimcv">#REF!</definedName>
    <definedName name="pgPIMname">#REF!</definedName>
    <definedName name="pgpimothercv">#REF!</definedName>
    <definedName name="pgpimothername">#REF!</definedName>
    <definedName name="pgpimotherrag">#REF!</definedName>
    <definedName name="pgpimrag">#REF!</definedName>
    <definedName name="pgtgacv">#REF!</definedName>
    <definedName name="pgtganame">#REF!</definedName>
    <definedName name="pgtgarag">#REF!</definedName>
    <definedName name="phase_budgetaire">'[34]param'!$H$2:$H$4</definedName>
    <definedName name="phase_pick">'[9]Control'!$I$24</definedName>
    <definedName name="Phases_du_mois">#REF!</definedName>
    <definedName name="Phases_figées">#REF!</definedName>
    <definedName name="Phases_quarter">#REF!</definedName>
    <definedName name="PIMAddBkactual">#REF!</definedName>
    <definedName name="PIMAddBkrag">#REF!</definedName>
    <definedName name="PIMOtherFuncactual">#REF!</definedName>
    <definedName name="PIMOtherFuncrag">#REF!</definedName>
    <definedName name="PL">#REF!</definedName>
    <definedName name="PL1">#REF!</definedName>
    <definedName name="PLAN_2004">#REF!</definedName>
    <definedName name="Plot_End">#REF!</definedName>
    <definedName name="Plot_length">#REF!</definedName>
    <definedName name="pmoyen">#REF!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>#REF!</definedName>
    <definedName name="Portails">{"' calendrier 2000'!$A$1:$Q$38"}</definedName>
    <definedName name="PortalProg">#REF!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>'[35]SYNTHES DRP '!$A$65:$K$124</definedName>
    <definedName name="price1">'[28]Assumptions'!$B$7</definedName>
    <definedName name="price2">'[28]Assumptions'!$B$10</definedName>
    <definedName name="price3">'[28]Assumptions'!$B$14</definedName>
    <definedName name="price4">'[28]Assumptions'!$B$18</definedName>
    <definedName name="price5">'[28]Assumptions'!$B$22</definedName>
    <definedName name="price8">'[28]Assumptions'!$B$29</definedName>
    <definedName name="price9">'[28]Assumptions'!$B$32</definedName>
    <definedName name="_xlnm.Print_Area" localSheetId="3">'Debt'!$A$1:$M$26</definedName>
    <definedName name="_xlnm.Print_Area" localSheetId="1">'Group - conso accounts BS'!$A$1:$I$58</definedName>
    <definedName name="_xlnm.Print_Area" localSheetId="2">'Group - conso accounts CF'!$A$1:$I$19</definedName>
    <definedName name="_xlnm.Print_Area" localSheetId="0">'Group - conso accounts P&amp;L'!$A$1:$Z$54</definedName>
    <definedName name="_xlnm.Print_Area" localSheetId="4">'KPIs'!$A$1:$J$118</definedName>
    <definedName name="prior">'[5]Titles'!$G$16</definedName>
    <definedName name="prior_s">'[5]Titles'!$H$16</definedName>
    <definedName name="próbny">#REF!</definedName>
    <definedName name="Process_cost_1">#REF!</definedName>
    <definedName name="Process_cost_2">#REF!</definedName>
    <definedName name="Process_cost_3">#REF!</definedName>
    <definedName name="proforma">'[5]Titles'!$G$15</definedName>
    <definedName name="proforma_s">'[5]Titles'!$H$15</definedName>
    <definedName name="Project_Valuation">#REF!</definedName>
    <definedName name="q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_1">#REF!</definedName>
    <definedName name="Q_100">#REF!</definedName>
    <definedName name="Q_101">#REF!</definedName>
    <definedName name="Q_102">#REF!</definedName>
    <definedName name="Q_103">#REF!</definedName>
    <definedName name="Q_104">#REF!</definedName>
    <definedName name="Q_105">#REF!</definedName>
    <definedName name="Q_106">#REF!</definedName>
    <definedName name="Q_107">#REF!</definedName>
    <definedName name="Q_108">#REF!</definedName>
    <definedName name="Q_109">#REF!</definedName>
    <definedName name="Q_110">#REF!</definedName>
    <definedName name="Q_111">#REF!</definedName>
    <definedName name="Q_112">#REF!</definedName>
    <definedName name="Q_113">#REF!</definedName>
    <definedName name="Q_114">#REF!</definedName>
    <definedName name="Q_115">#REF!</definedName>
    <definedName name="Q_116">#REF!</definedName>
    <definedName name="Q_117">#REF!</definedName>
    <definedName name="Q_118">#REF!</definedName>
    <definedName name="Q_119">#REF!</definedName>
    <definedName name="Q_120">#REF!</definedName>
    <definedName name="Q_121">#REF!</definedName>
    <definedName name="Q_122">#REF!</definedName>
    <definedName name="Q_123">#REF!</definedName>
    <definedName name="Q_124">#REF!</definedName>
    <definedName name="Q_125">#REF!</definedName>
    <definedName name="Q_126">#REF!</definedName>
    <definedName name="Q_127">#REF!</definedName>
    <definedName name="Q_128">#REF!</definedName>
    <definedName name="Q_129">#REF!</definedName>
    <definedName name="Q_130">#REF!</definedName>
    <definedName name="Q_131">#REF!</definedName>
    <definedName name="Q_132">#REF!</definedName>
    <definedName name="Q_133">#REF!</definedName>
    <definedName name="Q_134">#REF!</definedName>
    <definedName name="Q_135">#REF!</definedName>
    <definedName name="Q_136">#REF!</definedName>
    <definedName name="Q_137">#REF!</definedName>
    <definedName name="Q_138">#REF!</definedName>
    <definedName name="Q_139">#REF!</definedName>
    <definedName name="Q_140">#REF!</definedName>
    <definedName name="Q_141">#REF!</definedName>
    <definedName name="Q_142">#REF!</definedName>
    <definedName name="Q_143">#REF!</definedName>
    <definedName name="Q_144">#REF!</definedName>
    <definedName name="Q_145">#REF!</definedName>
    <definedName name="Q_146">#REF!</definedName>
    <definedName name="Q_147">#REF!</definedName>
    <definedName name="Q_148">#REF!</definedName>
    <definedName name="Q_149">#REF!</definedName>
    <definedName name="Q_150">#REF!</definedName>
    <definedName name="Q_151">#REF!</definedName>
    <definedName name="Q_152">#REF!</definedName>
    <definedName name="Q_153">#REF!</definedName>
    <definedName name="Q_154">#REF!</definedName>
    <definedName name="Q_155">#REF!</definedName>
    <definedName name="Q_156">#REF!</definedName>
    <definedName name="Q_157">#REF!</definedName>
    <definedName name="Q_158">#REF!</definedName>
    <definedName name="Q_159">#REF!</definedName>
    <definedName name="Q_160">#REF!</definedName>
    <definedName name="Q_161">#REF!</definedName>
    <definedName name="Q_162">#REF!</definedName>
    <definedName name="Q_163">#REF!</definedName>
    <definedName name="Q_164">#REF!</definedName>
    <definedName name="Q_165">#REF!</definedName>
    <definedName name="Q_166">#REF!</definedName>
    <definedName name="Q_167">#REF!</definedName>
    <definedName name="Q_168">#REF!</definedName>
    <definedName name="Q_169">#REF!</definedName>
    <definedName name="Q_170">#REF!</definedName>
    <definedName name="Q_171">#REF!</definedName>
    <definedName name="Q_172">#REF!</definedName>
    <definedName name="Q_173">#REF!</definedName>
    <definedName name="Q_174">#REF!</definedName>
    <definedName name="Q_175">#REF!</definedName>
    <definedName name="Q_176">#REF!</definedName>
    <definedName name="Q_177">#REF!</definedName>
    <definedName name="Q_178">#REF!</definedName>
    <definedName name="Q_179">#REF!</definedName>
    <definedName name="Q_180">#REF!</definedName>
    <definedName name="Q_181">#REF!</definedName>
    <definedName name="Q_182">#REF!</definedName>
    <definedName name="Q_183">#REF!</definedName>
    <definedName name="Q_184">#REF!</definedName>
    <definedName name="Q_185">#REF!</definedName>
    <definedName name="Q_186">#REF!</definedName>
    <definedName name="Q_187">#REF!</definedName>
    <definedName name="Q_188">#REF!</definedName>
    <definedName name="Q_189">#REF!</definedName>
    <definedName name="Q_190">#REF!</definedName>
    <definedName name="Q_191">#REF!</definedName>
    <definedName name="Q_192">#REF!</definedName>
    <definedName name="Q_193">#REF!</definedName>
    <definedName name="Q_194">#REF!</definedName>
    <definedName name="Q_195">#REF!</definedName>
    <definedName name="Q_196">#REF!</definedName>
    <definedName name="Q_197">#REF!</definedName>
    <definedName name="Q_198">#REF!</definedName>
    <definedName name="Q_199">#REF!</definedName>
    <definedName name="Q_200">#REF!</definedName>
    <definedName name="Q_201">#REF!</definedName>
    <definedName name="Q_202">#REF!</definedName>
    <definedName name="Q_203">#REF!</definedName>
    <definedName name="Q_204">#REF!</definedName>
    <definedName name="Q_205">#REF!</definedName>
    <definedName name="Q_206">#REF!</definedName>
    <definedName name="Q_207">#REF!</definedName>
    <definedName name="Q_208">#REF!</definedName>
    <definedName name="Q_209">#REF!</definedName>
    <definedName name="Q_210">#REF!</definedName>
    <definedName name="Q_211">#REF!</definedName>
    <definedName name="Q_212">#REF!</definedName>
    <definedName name="Q_213">#REF!</definedName>
    <definedName name="Q_214">#REF!</definedName>
    <definedName name="Q_215">#REF!</definedName>
    <definedName name="Q_216">#REF!</definedName>
    <definedName name="Q_217">#REF!</definedName>
    <definedName name="Q_218">#REF!</definedName>
    <definedName name="Q_219">#REF!</definedName>
    <definedName name="Q_22">#REF!</definedName>
    <definedName name="Q_220">#REF!</definedName>
    <definedName name="Q_221">#REF!</definedName>
    <definedName name="Q_222">#REF!</definedName>
    <definedName name="Q_223">#REF!</definedName>
    <definedName name="Q_224">#REF!</definedName>
    <definedName name="Q_225">#REF!</definedName>
    <definedName name="Q_226">#REF!</definedName>
    <definedName name="Q_227">#REF!</definedName>
    <definedName name="Q_228">#REF!</definedName>
    <definedName name="Q_229">#REF!</definedName>
    <definedName name="Q_23">#REF!</definedName>
    <definedName name="Q_230">#REF!</definedName>
    <definedName name="Q_231">#REF!</definedName>
    <definedName name="Q_232">#REF!</definedName>
    <definedName name="Q_233">#REF!</definedName>
    <definedName name="Q_234">#REF!</definedName>
    <definedName name="Q_235">#REF!</definedName>
    <definedName name="Q_236">#REF!</definedName>
    <definedName name="Q_237">#REF!</definedName>
    <definedName name="Q_238">#REF!</definedName>
    <definedName name="Q_239">#REF!</definedName>
    <definedName name="Q_24">#REF!</definedName>
    <definedName name="Q_240">#REF!</definedName>
    <definedName name="Q_241">#REF!</definedName>
    <definedName name="Q_242">#REF!</definedName>
    <definedName name="Q_243">#REF!</definedName>
    <definedName name="Q_244">#REF!</definedName>
    <definedName name="Q_245">#REF!</definedName>
    <definedName name="Q_246">#REF!</definedName>
    <definedName name="Q_247">#REF!</definedName>
    <definedName name="Q_248">#REF!</definedName>
    <definedName name="Q_249">#REF!</definedName>
    <definedName name="Q_25">#REF!</definedName>
    <definedName name="Q_250">#REF!</definedName>
    <definedName name="Q_251">#REF!</definedName>
    <definedName name="Q_252">#REF!</definedName>
    <definedName name="Q_253">#REF!</definedName>
    <definedName name="Q_254">#REF!</definedName>
    <definedName name="Q_255">#REF!</definedName>
    <definedName name="Q_256">#REF!</definedName>
    <definedName name="Q_257">#REF!</definedName>
    <definedName name="Q_258">#REF!</definedName>
    <definedName name="Q_259">#REF!</definedName>
    <definedName name="Q_26">#REF!</definedName>
    <definedName name="Q_260">#REF!</definedName>
    <definedName name="Q_261">#REF!</definedName>
    <definedName name="Q_262">#REF!</definedName>
    <definedName name="Q_263">#REF!</definedName>
    <definedName name="Q_264">#REF!</definedName>
    <definedName name="Q_265">#REF!</definedName>
    <definedName name="Q_266">#REF!</definedName>
    <definedName name="Q_267">#REF!</definedName>
    <definedName name="Q_268">#REF!</definedName>
    <definedName name="Q_269">#REF!</definedName>
    <definedName name="Q_27">#REF!</definedName>
    <definedName name="Q_270">#REF!</definedName>
    <definedName name="Q_271">#REF!</definedName>
    <definedName name="Q_272">#REF!</definedName>
    <definedName name="Q_273">#REF!</definedName>
    <definedName name="Q_274">#REF!</definedName>
    <definedName name="Q_275">#REF!</definedName>
    <definedName name="Q_276">#REF!</definedName>
    <definedName name="Q_277">#REF!</definedName>
    <definedName name="Q_278">#REF!</definedName>
    <definedName name="Q_279">#REF!</definedName>
    <definedName name="Q_28">#REF!</definedName>
    <definedName name="Q_280">#REF!</definedName>
    <definedName name="Q_281">#REF!</definedName>
    <definedName name="Q_282">#REF!</definedName>
    <definedName name="Q_283">#REF!</definedName>
    <definedName name="Q_284">#REF!</definedName>
    <definedName name="Q_285">#REF!</definedName>
    <definedName name="Q_286">#REF!</definedName>
    <definedName name="Q_287">#REF!</definedName>
    <definedName name="Q_288">#REF!</definedName>
    <definedName name="Q_289">#REF!</definedName>
    <definedName name="Q_29">#REF!</definedName>
    <definedName name="Q_290">#REF!</definedName>
    <definedName name="Q_291">#REF!</definedName>
    <definedName name="Q_292">#REF!</definedName>
    <definedName name="Q_293">#REF!</definedName>
    <definedName name="Q_294">#REF!</definedName>
    <definedName name="Q_295">#REF!</definedName>
    <definedName name="Q_296">#REF!</definedName>
    <definedName name="Q_297">#REF!</definedName>
    <definedName name="Q_298">#REF!</definedName>
    <definedName name="Q_299">#REF!</definedName>
    <definedName name="Q_30">#REF!</definedName>
    <definedName name="Q_300">#REF!</definedName>
    <definedName name="Q_301">#REF!</definedName>
    <definedName name="Q_302">#REF!</definedName>
    <definedName name="Q_303">#REF!</definedName>
    <definedName name="Q_304">#REF!</definedName>
    <definedName name="Q_305">#REF!</definedName>
    <definedName name="Q_306">#REF!</definedName>
    <definedName name="Q_307">#REF!</definedName>
    <definedName name="Q_308">#REF!</definedName>
    <definedName name="Q_309">#REF!</definedName>
    <definedName name="Q_31">#REF!</definedName>
    <definedName name="Q_310">#REF!</definedName>
    <definedName name="Q_311">#REF!</definedName>
    <definedName name="Q_312">#REF!</definedName>
    <definedName name="Q_313">#REF!</definedName>
    <definedName name="Q_314">#REF!</definedName>
    <definedName name="Q_315">#REF!</definedName>
    <definedName name="Q_316">#REF!</definedName>
    <definedName name="Q_317">#REF!</definedName>
    <definedName name="Q_318">#REF!</definedName>
    <definedName name="Q_319">#REF!</definedName>
    <definedName name="Q_32">#REF!</definedName>
    <definedName name="Q_320">#REF!</definedName>
    <definedName name="Q_321">#REF!</definedName>
    <definedName name="Q_322">#REF!</definedName>
    <definedName name="Q_323">#REF!</definedName>
    <definedName name="Q_324">#REF!</definedName>
    <definedName name="Q_325">#REF!</definedName>
    <definedName name="Q_326">#REF!</definedName>
    <definedName name="Q_327">#REF!</definedName>
    <definedName name="Q_328">#REF!</definedName>
    <definedName name="Q_329">#REF!</definedName>
    <definedName name="Q_33">#REF!</definedName>
    <definedName name="Q_330">#REF!</definedName>
    <definedName name="Q_331">#REF!</definedName>
    <definedName name="Q_332">#REF!</definedName>
    <definedName name="Q_333">#REF!</definedName>
    <definedName name="Q_334">#REF!</definedName>
    <definedName name="Q_335">#REF!</definedName>
    <definedName name="Q_336">#REF!</definedName>
    <definedName name="Q_337">#REF!</definedName>
    <definedName name="Q_338">#REF!</definedName>
    <definedName name="Q_339">#REF!</definedName>
    <definedName name="Q_34">#REF!</definedName>
    <definedName name="Q_340">#REF!</definedName>
    <definedName name="Q_341">#REF!</definedName>
    <definedName name="Q_342">#REF!</definedName>
    <definedName name="Q_343">#REF!</definedName>
    <definedName name="Q_344">#REF!</definedName>
    <definedName name="Q_345">#REF!</definedName>
    <definedName name="Q_346">#REF!</definedName>
    <definedName name="Q_347">#REF!</definedName>
    <definedName name="Q_348">#REF!</definedName>
    <definedName name="Q_349">#REF!</definedName>
    <definedName name="Q_35">#REF!</definedName>
    <definedName name="Q_350">#REF!</definedName>
    <definedName name="Q_351">#REF!</definedName>
    <definedName name="Q_352">#REF!</definedName>
    <definedName name="Q_353">#REF!</definedName>
    <definedName name="Q_354">#REF!</definedName>
    <definedName name="Q_355">#REF!</definedName>
    <definedName name="Q_356">#REF!</definedName>
    <definedName name="Q_357">#REF!</definedName>
    <definedName name="Q_358">#REF!</definedName>
    <definedName name="Q_359">#REF!</definedName>
    <definedName name="Q_36">#REF!</definedName>
    <definedName name="Q_360">#REF!</definedName>
    <definedName name="Q_361">#REF!</definedName>
    <definedName name="Q_362">#REF!</definedName>
    <definedName name="Q_363">#REF!</definedName>
    <definedName name="Q_364">#REF!</definedName>
    <definedName name="Q_365">#REF!</definedName>
    <definedName name="Q_366">#REF!</definedName>
    <definedName name="Q_367">#REF!</definedName>
    <definedName name="Q_368">#REF!</definedName>
    <definedName name="Q_37">#REF!</definedName>
    <definedName name="Q_38">#REF!</definedName>
    <definedName name="Q_39">#REF!</definedName>
    <definedName name="Q_40">#REF!</definedName>
    <definedName name="Q_41">#REF!</definedName>
    <definedName name="Q_42">#REF!</definedName>
    <definedName name="Q_43">#REF!</definedName>
    <definedName name="Q_44">#REF!</definedName>
    <definedName name="Q_45">#REF!</definedName>
    <definedName name="Q_46">#REF!</definedName>
    <definedName name="Q_47">#REF!</definedName>
    <definedName name="Q_48">#REF!</definedName>
    <definedName name="Q_49">#REF!</definedName>
    <definedName name="Q_50">#REF!</definedName>
    <definedName name="Q_51">#REF!</definedName>
    <definedName name="Q_52">#REF!</definedName>
    <definedName name="Q_53">#REF!</definedName>
    <definedName name="Q_54">#REF!</definedName>
    <definedName name="Q_55">#REF!</definedName>
    <definedName name="Q_56">#REF!</definedName>
    <definedName name="Q_57">#REF!</definedName>
    <definedName name="Q_58">#REF!</definedName>
    <definedName name="Q_59">#REF!</definedName>
    <definedName name="Q_60">#REF!</definedName>
    <definedName name="Q_61">#REF!</definedName>
    <definedName name="Q_62">#REF!</definedName>
    <definedName name="Q_63">#REF!</definedName>
    <definedName name="Q_64">#REF!</definedName>
    <definedName name="Q_65">#REF!</definedName>
    <definedName name="Q_66">#REF!</definedName>
    <definedName name="Q_67">#REF!</definedName>
    <definedName name="Q_68">#REF!</definedName>
    <definedName name="Q_69">#REF!</definedName>
    <definedName name="Q_70">#REF!</definedName>
    <definedName name="Q_71">#REF!</definedName>
    <definedName name="Q_72">#REF!</definedName>
    <definedName name="Q_73">#REF!</definedName>
    <definedName name="Q_74">#REF!</definedName>
    <definedName name="Q_75">#REF!</definedName>
    <definedName name="Q_76">#REF!</definedName>
    <definedName name="Q_77">#REF!</definedName>
    <definedName name="Q_78">#REF!</definedName>
    <definedName name="Q_79">#REF!</definedName>
    <definedName name="Q_80">#REF!</definedName>
    <definedName name="Q_81">#REF!</definedName>
    <definedName name="Q_82">#REF!</definedName>
    <definedName name="Q_83">#REF!</definedName>
    <definedName name="Q_84">#REF!</definedName>
    <definedName name="Q_85">#REF!</definedName>
    <definedName name="Q_86">#REF!</definedName>
    <definedName name="Q_87">#REF!</definedName>
    <definedName name="Q_88">#REF!</definedName>
    <definedName name="Q_89">#REF!</definedName>
    <definedName name="Q_90">#REF!</definedName>
    <definedName name="Q_91">#REF!</definedName>
    <definedName name="Q_92">#REF!</definedName>
    <definedName name="Q_93">#REF!</definedName>
    <definedName name="Q_94">#REF!</definedName>
    <definedName name="Q_95">#REF!</definedName>
    <definedName name="Q_96">#REF!</definedName>
    <definedName name="Q_97">#REF!</definedName>
    <definedName name="Q_98">#REF!</definedName>
    <definedName name="Q_99">#REF!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hidden="1">{"BUDŻET_SPRZEDAŻY",#N/A,TRUE,"PRZYCHODY";"BUDŻET_PRODUKCJI",#N/A,TRUE,"PRZYCHODY"}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hidden="1">{"Debt_floating",#N/A,FALSE,"BudgetIII";"Debt_fixed",#N/A,FALSE,"BudgetIII";"Debt_hedge_I",#N/A,FALSE,"BudgetIII"}</definedName>
    <definedName name="qwqw">{#N/A,#N/A,FALSE,"Cr?ances";#N/A,#N/A,FALSE,"Effectifs";#N/A,#N/A,FALSE,"SI"}</definedName>
    <definedName name="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>#REF!</definedName>
    <definedName name="REBEL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duction">#REF!</definedName>
    <definedName name="ref">#REF!</definedName>
    <definedName name="Refresh_progress">'[9]Control'!$F$29</definedName>
    <definedName name="refresh_progress2">'[9]Data'!$D$4</definedName>
    <definedName name="reklas">#REF!</definedName>
    <definedName name="Report_Heading">'[9]Data'!$D$11</definedName>
    <definedName name="Report_title">'[9]Data'!$G$12</definedName>
    <definedName name="Reported_Month">'[9]Control'!$F$3</definedName>
    <definedName name="Reprate">#REF!</definedName>
    <definedName name="Résultats">#REF!</definedName>
    <definedName name="re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trieve_tab">#REF!</definedName>
    <definedName name="Revenue">#REF!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>#REF!</definedName>
    <definedName name="Roaming">#REF!</definedName>
    <definedName name="round">1</definedName>
    <definedName name="Row_Heading">#REF!</definedName>
    <definedName name="Row_Totals">'[65]Kolommen_balans'!#REF!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>{#N/A,#N/A,FALSE,"Cr?ances";#N/A,#N/A,FALSE,"Effectifs";#N/A,#N/A,FALSE,"SI"}</definedName>
    <definedName name="s">{#N/A,#N/A,FALSE,"Cr?ances";#N/A,#N/A,FALSE,"Effectifs";#N/A,#N/A,FALSE,"SI"}</definedName>
    <definedName name="Saisie">#REF!</definedName>
    <definedName name="Save_Current_Month_UK">'[24]Macro'!$A$1</definedName>
    <definedName name="ScenarioPY">'[9]Control'!$G$16</definedName>
    <definedName name="ScenarioX">'[9]Control'!$C$16</definedName>
    <definedName name="ScenarioY">'[9]Control'!$E$16</definedName>
    <definedName name="scope">'[9]Control'!$AO$3</definedName>
    <definedName name="scope_pick">'[9]Control'!$S$17</definedName>
    <definedName name="sd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ddd">{#N/A,#N/A,FALSE,"Cr?ances";#N/A,#N/A,FALSE,"Effectifs";#N/A,#N/A,FALSE,"SI"}</definedName>
    <definedName name="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dsfsdfsdfsdfsdf">{"' calendrier 2000'!$A$1:$Q$38"}</definedName>
    <definedName name="sdfsddsf">{#N/A,#N/A,FALSE,"Cr?ances";#N/A,#N/A,FALSE,"Effectifs";#N/A,#N/A,FALSE,"SI"}</definedName>
    <definedName name="sdfsdf">{#N/A,#N/A,FALSE,"Cr?ances";#N/A,#N/A,FALSE,"Effectifs";#N/A,#N/A,FALSE,"SI"}</definedName>
    <definedName name="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qsdq">{"' calendrier 2000'!$A$1:$Q$38"}</definedName>
    <definedName name="sdsdfsdfsdf">{#N/A,#N/A,FALSE,"Cr?ances";#N/A,#N/A,FALSE,"Effectifs";#N/A,#N/A,FALSE,"SI"}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>'[32]SECTIONS_ACTIVITES 2004 TDI'!$C$28:$C$39</definedName>
    <definedName name="SEFI_1">#REF!</definedName>
    <definedName name="SEFI_10">#REF!</definedName>
    <definedName name="SEFI_11">#REF!</definedName>
    <definedName name="SEFI_12">#REF!</definedName>
    <definedName name="SEFI_13">#REF!</definedName>
    <definedName name="SEFI_14">#REF!</definedName>
    <definedName name="SEFI_15">#REF!</definedName>
    <definedName name="SEFI_16">#REF!</definedName>
    <definedName name="SEFI_17">#REF!</definedName>
    <definedName name="SEFI_18">#REF!</definedName>
    <definedName name="SEFI_19">#REF!</definedName>
    <definedName name="SEFI_2">#REF!</definedName>
    <definedName name="SEFI_20">#REF!</definedName>
    <definedName name="SEFI_21">#REF!</definedName>
    <definedName name="SEFI_22">#REF!</definedName>
    <definedName name="SEFI_23">#REF!</definedName>
    <definedName name="SEFI_24">#REF!</definedName>
    <definedName name="SEFI_25">#REF!</definedName>
    <definedName name="SEFI_26">#REF!</definedName>
    <definedName name="SEFI_27">#REF!</definedName>
    <definedName name="SEFI_28">#REF!</definedName>
    <definedName name="SEFI_29">#REF!</definedName>
    <definedName name="SEFI_3">#REF!</definedName>
    <definedName name="SEFI_30">#REF!</definedName>
    <definedName name="SEFI_31">#REF!</definedName>
    <definedName name="SEFI_32">#REF!</definedName>
    <definedName name="SEFI_33">#REF!</definedName>
    <definedName name="SEFI_34">#REF!</definedName>
    <definedName name="SEFI_35">#REF!</definedName>
    <definedName name="SEFI_36">#REF!</definedName>
    <definedName name="SEFI_37">#REF!</definedName>
    <definedName name="SEFI_38">#REF!</definedName>
    <definedName name="SEFI_39">#REF!</definedName>
    <definedName name="SEFI_4">#REF!</definedName>
    <definedName name="SEFI_40">#REF!</definedName>
    <definedName name="SEFI_41">#REF!</definedName>
    <definedName name="SEFI_42">#REF!</definedName>
    <definedName name="SEFI_43">#REF!</definedName>
    <definedName name="SEFI_44">#REF!</definedName>
    <definedName name="SEFI_45">#REF!</definedName>
    <definedName name="SEFI_46">#REF!</definedName>
    <definedName name="SEFI_47">#REF!</definedName>
    <definedName name="SEFI_48">#REF!</definedName>
    <definedName name="SEFI_5">#REF!</definedName>
    <definedName name="SEFI_6">#REF!</definedName>
    <definedName name="SEFI_7">#REF!</definedName>
    <definedName name="SEFI_8">#REF!</definedName>
    <definedName name="SEFI_9">#REF!</definedName>
    <definedName name="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fdsdfdf">{#N/A,#N/A,FALSE,"Cr?ances";#N/A,#N/A,FALSE,"Effectifs";#N/A,#N/A,FALSE,"SI"}</definedName>
    <definedName name="s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MS">#REF!</definedName>
    <definedName name="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ource_BDM">#REF!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>#REF!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>#REF!</definedName>
    <definedName name="SSIZE_1">#REF!</definedName>
    <definedName name="SSIZE_100">#REF!</definedName>
    <definedName name="SSIZE_101">#REF!</definedName>
    <definedName name="SSIZE_102">#REF!</definedName>
    <definedName name="SSIZE_103">#REF!</definedName>
    <definedName name="SSIZE_104">#REF!</definedName>
    <definedName name="SSIZE_105">#REF!</definedName>
    <definedName name="SSIZE_106">#REF!</definedName>
    <definedName name="SSIZE_107">#REF!</definedName>
    <definedName name="SSIZE_108">#REF!</definedName>
    <definedName name="SSIZE_109">#REF!</definedName>
    <definedName name="SSIZE_110">#REF!</definedName>
    <definedName name="SSIZE_111">#REF!</definedName>
    <definedName name="SSIZE_112">#REF!</definedName>
    <definedName name="SSIZE_113">#REF!</definedName>
    <definedName name="SSIZE_114">#REF!</definedName>
    <definedName name="SSIZE_115">#REF!</definedName>
    <definedName name="SSIZE_116">#REF!</definedName>
    <definedName name="SSIZE_117">#REF!</definedName>
    <definedName name="SSIZE_118">#REF!</definedName>
    <definedName name="SSIZE_119">#REF!</definedName>
    <definedName name="SSIZE_120">#REF!</definedName>
    <definedName name="SSIZE_121">#REF!</definedName>
    <definedName name="SSIZE_122">#REF!</definedName>
    <definedName name="SSIZE_123">#REF!</definedName>
    <definedName name="SSIZE_124">#REF!</definedName>
    <definedName name="SSIZE_125">#REF!</definedName>
    <definedName name="SSIZE_126">#REF!</definedName>
    <definedName name="SSIZE_127">#REF!</definedName>
    <definedName name="SSIZE_128">#REF!</definedName>
    <definedName name="SSIZE_129">#REF!</definedName>
    <definedName name="SSIZE_130">#REF!</definedName>
    <definedName name="SSIZE_131">#REF!</definedName>
    <definedName name="SSIZE_132">#REF!</definedName>
    <definedName name="SSIZE_133">#REF!</definedName>
    <definedName name="SSIZE_134">#REF!</definedName>
    <definedName name="SSIZE_135">#REF!</definedName>
    <definedName name="SSIZE_136">#REF!</definedName>
    <definedName name="SSIZE_137">#REF!</definedName>
    <definedName name="SSIZE_138">#REF!</definedName>
    <definedName name="SSIZE_139">#REF!</definedName>
    <definedName name="SSIZE_140">#REF!</definedName>
    <definedName name="SSIZE_141">#REF!</definedName>
    <definedName name="SSIZE_142">#REF!</definedName>
    <definedName name="SSIZE_143">#REF!</definedName>
    <definedName name="SSIZE_144">#REF!</definedName>
    <definedName name="SSIZE_145">#REF!</definedName>
    <definedName name="SSIZE_146">#REF!</definedName>
    <definedName name="SSIZE_147">#REF!</definedName>
    <definedName name="SSIZE_148">#REF!</definedName>
    <definedName name="SSIZE_149">#REF!</definedName>
    <definedName name="SSIZE_150">#REF!</definedName>
    <definedName name="SSIZE_151">#REF!</definedName>
    <definedName name="SSIZE_152">#REF!</definedName>
    <definedName name="SSIZE_153">#REF!</definedName>
    <definedName name="SSIZE_154">#REF!</definedName>
    <definedName name="SSIZE_155">#REF!</definedName>
    <definedName name="SSIZE_156">#REF!</definedName>
    <definedName name="SSIZE_157">#REF!</definedName>
    <definedName name="SSIZE_158">#REF!</definedName>
    <definedName name="SSIZE_159">#REF!</definedName>
    <definedName name="SSIZE_160">#REF!</definedName>
    <definedName name="SSIZE_161">#REF!</definedName>
    <definedName name="SSIZE_162">#REF!</definedName>
    <definedName name="SSIZE_163">#REF!</definedName>
    <definedName name="SSIZE_164">#REF!</definedName>
    <definedName name="SSIZE_165">#REF!</definedName>
    <definedName name="SSIZE_166">#REF!</definedName>
    <definedName name="SSIZE_167">#REF!</definedName>
    <definedName name="SSIZE_168">#REF!</definedName>
    <definedName name="SSIZE_169">#REF!</definedName>
    <definedName name="SSIZE_170">#REF!</definedName>
    <definedName name="SSIZE_171">#REF!</definedName>
    <definedName name="SSIZE_172">#REF!</definedName>
    <definedName name="SSIZE_173">#REF!</definedName>
    <definedName name="SSIZE_174">#REF!</definedName>
    <definedName name="SSIZE_175">#REF!</definedName>
    <definedName name="SSIZE_176">#REF!</definedName>
    <definedName name="SSIZE_177">#REF!</definedName>
    <definedName name="SSIZE_178">#REF!</definedName>
    <definedName name="SSIZE_179">#REF!</definedName>
    <definedName name="SSIZE_180">#REF!</definedName>
    <definedName name="SSIZE_181">#REF!</definedName>
    <definedName name="SSIZE_182">#REF!</definedName>
    <definedName name="SSIZE_183">#REF!</definedName>
    <definedName name="SSIZE_184">#REF!</definedName>
    <definedName name="SSIZE_185">#REF!</definedName>
    <definedName name="SSIZE_186">#REF!</definedName>
    <definedName name="SSIZE_187">#REF!</definedName>
    <definedName name="SSIZE_188">#REF!</definedName>
    <definedName name="SSIZE_189">#REF!</definedName>
    <definedName name="SSIZE_190">#REF!</definedName>
    <definedName name="SSIZE_191">#REF!</definedName>
    <definedName name="SSIZE_192">#REF!</definedName>
    <definedName name="SSIZE_193">#REF!</definedName>
    <definedName name="SSIZE_194">#REF!</definedName>
    <definedName name="SSIZE_195">#REF!</definedName>
    <definedName name="SSIZE_196">#REF!</definedName>
    <definedName name="SSIZE_197">#REF!</definedName>
    <definedName name="SSIZE_198">#REF!</definedName>
    <definedName name="SSIZE_199">#REF!</definedName>
    <definedName name="SSIZE_200">#REF!</definedName>
    <definedName name="SSIZE_201">#REF!</definedName>
    <definedName name="SSIZE_202">#REF!</definedName>
    <definedName name="SSIZE_203">#REF!</definedName>
    <definedName name="SSIZE_204">#REF!</definedName>
    <definedName name="SSIZE_205">#REF!</definedName>
    <definedName name="SSIZE_206">#REF!</definedName>
    <definedName name="SSIZE_207">#REF!</definedName>
    <definedName name="SSIZE_208">#REF!</definedName>
    <definedName name="SSIZE_209">#REF!</definedName>
    <definedName name="SSIZE_210">#REF!</definedName>
    <definedName name="SSIZE_211">#REF!</definedName>
    <definedName name="SSIZE_212">#REF!</definedName>
    <definedName name="SSIZE_213">#REF!</definedName>
    <definedName name="SSIZE_214">#REF!</definedName>
    <definedName name="SSIZE_215">#REF!</definedName>
    <definedName name="SSIZE_216">#REF!</definedName>
    <definedName name="SSIZE_217">#REF!</definedName>
    <definedName name="SSIZE_218">#REF!</definedName>
    <definedName name="SSIZE_219">#REF!</definedName>
    <definedName name="SSIZE_22">#REF!</definedName>
    <definedName name="SSIZE_220">#REF!</definedName>
    <definedName name="SSIZE_221">#REF!</definedName>
    <definedName name="SSIZE_222">#REF!</definedName>
    <definedName name="SSIZE_223">#REF!</definedName>
    <definedName name="SSIZE_224">#REF!</definedName>
    <definedName name="SSIZE_225">#REF!</definedName>
    <definedName name="SSIZE_226">#REF!</definedName>
    <definedName name="SSIZE_227">#REF!</definedName>
    <definedName name="SSIZE_228">#REF!</definedName>
    <definedName name="SSIZE_229">#REF!</definedName>
    <definedName name="SSIZE_23">#REF!</definedName>
    <definedName name="SSIZE_230">#REF!</definedName>
    <definedName name="SSIZE_231">#REF!</definedName>
    <definedName name="SSIZE_232">#REF!</definedName>
    <definedName name="SSIZE_233">#REF!</definedName>
    <definedName name="SSIZE_234">#REF!</definedName>
    <definedName name="SSIZE_235">#REF!</definedName>
    <definedName name="SSIZE_236">#REF!</definedName>
    <definedName name="SSIZE_237">#REF!</definedName>
    <definedName name="SSIZE_238">#REF!</definedName>
    <definedName name="SSIZE_239">#REF!</definedName>
    <definedName name="SSIZE_24">#REF!</definedName>
    <definedName name="SSIZE_240">#REF!</definedName>
    <definedName name="SSIZE_241">#REF!</definedName>
    <definedName name="SSIZE_242">#REF!</definedName>
    <definedName name="SSIZE_243">#REF!</definedName>
    <definedName name="SSIZE_244">#REF!</definedName>
    <definedName name="SSIZE_245">#REF!</definedName>
    <definedName name="SSIZE_246">#REF!</definedName>
    <definedName name="SSIZE_247">#REF!</definedName>
    <definedName name="SSIZE_248">#REF!</definedName>
    <definedName name="SSIZE_249">#REF!</definedName>
    <definedName name="SSIZE_25">#REF!</definedName>
    <definedName name="SSIZE_250">#REF!</definedName>
    <definedName name="SSIZE_251">#REF!</definedName>
    <definedName name="SSIZE_252">#REF!</definedName>
    <definedName name="SSIZE_253">#REF!</definedName>
    <definedName name="SSIZE_254">#REF!</definedName>
    <definedName name="SSIZE_255">#REF!</definedName>
    <definedName name="SSIZE_256">#REF!</definedName>
    <definedName name="SSIZE_257">#REF!</definedName>
    <definedName name="SSIZE_258">#REF!</definedName>
    <definedName name="SSIZE_259">#REF!</definedName>
    <definedName name="SSIZE_26">#REF!</definedName>
    <definedName name="SSIZE_260">#REF!</definedName>
    <definedName name="SSIZE_261">#REF!</definedName>
    <definedName name="SSIZE_262">#REF!</definedName>
    <definedName name="SSIZE_263">#REF!</definedName>
    <definedName name="SSIZE_264">#REF!</definedName>
    <definedName name="SSIZE_265">#REF!</definedName>
    <definedName name="SSIZE_266">#REF!</definedName>
    <definedName name="SSIZE_267">#REF!</definedName>
    <definedName name="SSIZE_268">#REF!</definedName>
    <definedName name="SSIZE_269">#REF!</definedName>
    <definedName name="SSIZE_27">#REF!</definedName>
    <definedName name="SSIZE_270">#REF!</definedName>
    <definedName name="SSIZE_271">#REF!</definedName>
    <definedName name="SSIZE_272">#REF!</definedName>
    <definedName name="SSIZE_273">#REF!</definedName>
    <definedName name="SSIZE_274">#REF!</definedName>
    <definedName name="SSIZE_275">#REF!</definedName>
    <definedName name="SSIZE_276">#REF!</definedName>
    <definedName name="SSIZE_277">#REF!</definedName>
    <definedName name="SSIZE_278">#REF!</definedName>
    <definedName name="SSIZE_279">#REF!</definedName>
    <definedName name="SSIZE_28">#REF!</definedName>
    <definedName name="SSIZE_280">#REF!</definedName>
    <definedName name="SSIZE_281">#REF!</definedName>
    <definedName name="SSIZE_282">#REF!</definedName>
    <definedName name="SSIZE_283">#REF!</definedName>
    <definedName name="SSIZE_284">#REF!</definedName>
    <definedName name="SSIZE_285">#REF!</definedName>
    <definedName name="SSIZE_286">#REF!</definedName>
    <definedName name="SSIZE_287">#REF!</definedName>
    <definedName name="SSIZE_288">#REF!</definedName>
    <definedName name="SSIZE_289">#REF!</definedName>
    <definedName name="SSIZE_29">#REF!</definedName>
    <definedName name="SSIZE_290">#REF!</definedName>
    <definedName name="SSIZE_291">#REF!</definedName>
    <definedName name="SSIZE_292">#REF!</definedName>
    <definedName name="SSIZE_293">#REF!</definedName>
    <definedName name="SSIZE_294">#REF!</definedName>
    <definedName name="SSIZE_295">#REF!</definedName>
    <definedName name="SSIZE_296">#REF!</definedName>
    <definedName name="SSIZE_297">#REF!</definedName>
    <definedName name="SSIZE_298">#REF!</definedName>
    <definedName name="SSIZE_299">#REF!</definedName>
    <definedName name="SSIZE_30">#REF!</definedName>
    <definedName name="SSIZE_300">#REF!</definedName>
    <definedName name="SSIZE_301">#REF!</definedName>
    <definedName name="SSIZE_302">#REF!</definedName>
    <definedName name="SSIZE_303">#REF!</definedName>
    <definedName name="SSIZE_304">#REF!</definedName>
    <definedName name="SSIZE_305">#REF!</definedName>
    <definedName name="SSIZE_306">#REF!</definedName>
    <definedName name="SSIZE_307">#REF!</definedName>
    <definedName name="SSIZE_308">#REF!</definedName>
    <definedName name="SSIZE_309">#REF!</definedName>
    <definedName name="SSIZE_31">#REF!</definedName>
    <definedName name="SSIZE_310">#REF!</definedName>
    <definedName name="SSIZE_311">#REF!</definedName>
    <definedName name="SSIZE_312">#REF!</definedName>
    <definedName name="SSIZE_313">#REF!</definedName>
    <definedName name="SSIZE_314">#REF!</definedName>
    <definedName name="SSIZE_315">#REF!</definedName>
    <definedName name="SSIZE_316">#REF!</definedName>
    <definedName name="SSIZE_317">#REF!</definedName>
    <definedName name="SSIZE_318">#REF!</definedName>
    <definedName name="SSIZE_319">#REF!</definedName>
    <definedName name="SSIZE_32">#REF!</definedName>
    <definedName name="SSIZE_320">#REF!</definedName>
    <definedName name="SSIZE_321">#REF!</definedName>
    <definedName name="SSIZE_322">#REF!</definedName>
    <definedName name="SSIZE_323">#REF!</definedName>
    <definedName name="SSIZE_324">#REF!</definedName>
    <definedName name="SSIZE_325">#REF!</definedName>
    <definedName name="SSIZE_326">#REF!</definedName>
    <definedName name="SSIZE_327">#REF!</definedName>
    <definedName name="SSIZE_328">#REF!</definedName>
    <definedName name="SSIZE_329">#REF!</definedName>
    <definedName name="SSIZE_33">#REF!</definedName>
    <definedName name="SSIZE_330">#REF!</definedName>
    <definedName name="SSIZE_331">#REF!</definedName>
    <definedName name="SSIZE_332">#REF!</definedName>
    <definedName name="SSIZE_333">#REF!</definedName>
    <definedName name="SSIZE_334">#REF!</definedName>
    <definedName name="SSIZE_335">#REF!</definedName>
    <definedName name="SSIZE_336">#REF!</definedName>
    <definedName name="SSIZE_337">#REF!</definedName>
    <definedName name="SSIZE_338">#REF!</definedName>
    <definedName name="SSIZE_339">#REF!</definedName>
    <definedName name="SSIZE_34">#REF!</definedName>
    <definedName name="SSIZE_340">#REF!</definedName>
    <definedName name="SSIZE_341">#REF!</definedName>
    <definedName name="SSIZE_342">#REF!</definedName>
    <definedName name="SSIZE_343">#REF!</definedName>
    <definedName name="SSIZE_344">#REF!</definedName>
    <definedName name="SSIZE_345">#REF!</definedName>
    <definedName name="SSIZE_346">#REF!</definedName>
    <definedName name="SSIZE_347">#REF!</definedName>
    <definedName name="SSIZE_348">#REF!</definedName>
    <definedName name="SSIZE_349">#REF!</definedName>
    <definedName name="SSIZE_35">#REF!</definedName>
    <definedName name="SSIZE_350">#REF!</definedName>
    <definedName name="SSIZE_351">#REF!</definedName>
    <definedName name="SSIZE_352">#REF!</definedName>
    <definedName name="SSIZE_353">#REF!</definedName>
    <definedName name="SSIZE_354">#REF!</definedName>
    <definedName name="SSIZE_355">#REF!</definedName>
    <definedName name="SSIZE_356">#REF!</definedName>
    <definedName name="SSIZE_357">#REF!</definedName>
    <definedName name="SSIZE_358">#REF!</definedName>
    <definedName name="SSIZE_359">#REF!</definedName>
    <definedName name="SSIZE_36">#REF!</definedName>
    <definedName name="SSIZE_360">#REF!</definedName>
    <definedName name="SSIZE_361">#REF!</definedName>
    <definedName name="SSIZE_362">#REF!</definedName>
    <definedName name="SSIZE_363">#REF!</definedName>
    <definedName name="SSIZE_364">#REF!</definedName>
    <definedName name="SSIZE_365">#REF!</definedName>
    <definedName name="SSIZE_366">#REF!</definedName>
    <definedName name="SSIZE_367">#REF!</definedName>
    <definedName name="SSIZE_368">#REF!</definedName>
    <definedName name="SSIZE_37">#REF!</definedName>
    <definedName name="SSIZE_38">#REF!</definedName>
    <definedName name="SSIZE_39">#REF!</definedName>
    <definedName name="SSIZE_40">#REF!</definedName>
    <definedName name="SSIZE_41">#REF!</definedName>
    <definedName name="SSIZE_42">#REF!</definedName>
    <definedName name="SSIZE_43">#REF!</definedName>
    <definedName name="SSIZE_44">#REF!</definedName>
    <definedName name="SSIZE_45">#REF!</definedName>
    <definedName name="SSIZE_46">#REF!</definedName>
    <definedName name="SSIZE_47">#REF!</definedName>
    <definedName name="SSIZE_48">#REF!</definedName>
    <definedName name="SSIZE_49">#REF!</definedName>
    <definedName name="SSIZE_50">#REF!</definedName>
    <definedName name="SSIZE_51">#REF!</definedName>
    <definedName name="SSIZE_52">#REF!</definedName>
    <definedName name="SSIZE_53">#REF!</definedName>
    <definedName name="SSIZE_54">#REF!</definedName>
    <definedName name="SSIZE_55">#REF!</definedName>
    <definedName name="SSIZE_56">#REF!</definedName>
    <definedName name="SSIZE_57">#REF!</definedName>
    <definedName name="SSIZE_58">#REF!</definedName>
    <definedName name="SSIZE_59">#REF!</definedName>
    <definedName name="SSIZE_60">#REF!</definedName>
    <definedName name="SSIZE_61">#REF!</definedName>
    <definedName name="SSIZE_62">#REF!</definedName>
    <definedName name="SSIZE_63">#REF!</definedName>
    <definedName name="SSIZE_64">#REF!</definedName>
    <definedName name="SSIZE_65">#REF!</definedName>
    <definedName name="SSIZE_66">#REF!</definedName>
    <definedName name="SSIZE_67">#REF!</definedName>
    <definedName name="SSIZE_68">#REF!</definedName>
    <definedName name="SSIZE_69">#REF!</definedName>
    <definedName name="SSIZE_70">#REF!</definedName>
    <definedName name="SSIZE_71">#REF!</definedName>
    <definedName name="SSIZE_72">#REF!</definedName>
    <definedName name="SSIZE_73">#REF!</definedName>
    <definedName name="SSIZE_74">#REF!</definedName>
    <definedName name="SSIZE_75">#REF!</definedName>
    <definedName name="SSIZE_76">#REF!</definedName>
    <definedName name="SSIZE_77">#REF!</definedName>
    <definedName name="SSIZE_78">#REF!</definedName>
    <definedName name="SSIZE_79">#REF!</definedName>
    <definedName name="SSIZE_80">#REF!</definedName>
    <definedName name="SSIZE_81">#REF!</definedName>
    <definedName name="SSIZE_82">#REF!</definedName>
    <definedName name="SSIZE_83">#REF!</definedName>
    <definedName name="SSIZE_84">#REF!</definedName>
    <definedName name="SSIZE_85">#REF!</definedName>
    <definedName name="SSIZE_86">#REF!</definedName>
    <definedName name="SSIZE_87">#REF!</definedName>
    <definedName name="SSIZE_88">#REF!</definedName>
    <definedName name="SSIZE_89">#REF!</definedName>
    <definedName name="SSIZE_90">#REF!</definedName>
    <definedName name="SSIZE_91">#REF!</definedName>
    <definedName name="SSIZE_92">#REF!</definedName>
    <definedName name="SSIZE_93">#REF!</definedName>
    <definedName name="SSIZE_94">#REF!</definedName>
    <definedName name="SSIZE_95">#REF!</definedName>
    <definedName name="SSIZE_96">#REF!</definedName>
    <definedName name="SSIZE_97">#REF!</definedName>
    <definedName name="SSIZE_98">#REF!</definedName>
    <definedName name="SSIZE_99">#REF!</definedName>
    <definedName name="ss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svdvd">#REF!</definedName>
    <definedName name="start">'[28]Assumptions'!$C$6</definedName>
    <definedName name="startbis">#REF!</definedName>
    <definedName name="startemail">'[29]Assumptions'!$B$33</definedName>
    <definedName name="startisdn">'[28]Assumptions'!$B$11</definedName>
    <definedName name="startlease">'[28]Assumptions'!$B$19</definedName>
    <definedName name="startsol">'[28]Assumptions'!$B$30</definedName>
    <definedName name="startuucp">'[28]Assumptions'!$B$23</definedName>
    <definedName name="startweb2">'[28]Assumptions'!$B$15</definedName>
    <definedName name="STAT_1">#REF!</definedName>
    <definedName name="STAT_10">#REF!</definedName>
    <definedName name="STAT_11">#REF!</definedName>
    <definedName name="STAT_12">#REF!</definedName>
    <definedName name="STAT_13">#REF!</definedName>
    <definedName name="STAT_14">#REF!</definedName>
    <definedName name="STAT_15">#REF!</definedName>
    <definedName name="STAT_16">#REF!</definedName>
    <definedName name="STAT_17">#REF!</definedName>
    <definedName name="STAT_18">#REF!</definedName>
    <definedName name="STAT_19">#REF!</definedName>
    <definedName name="STAT_2">#REF!</definedName>
    <definedName name="STAT_20">#REF!</definedName>
    <definedName name="STAT_21">#REF!</definedName>
    <definedName name="STAT_22">#REF!</definedName>
    <definedName name="STAT_23">#REF!</definedName>
    <definedName name="STAT_24">#REF!</definedName>
    <definedName name="STAT_25">#REF!</definedName>
    <definedName name="STAT_26">#REF!</definedName>
    <definedName name="STAT_27">#REF!</definedName>
    <definedName name="STAT_28">#REF!</definedName>
    <definedName name="STAT_29">#REF!</definedName>
    <definedName name="STAT_3">#REF!</definedName>
    <definedName name="STAT_30">#REF!</definedName>
    <definedName name="STAT_4">#REF!</definedName>
    <definedName name="STAT_5">#REF!</definedName>
    <definedName name="STAT_6">#REF!</definedName>
    <definedName name="STAT_7">#REF!</definedName>
    <definedName name="STAT_8">#REF!</definedName>
    <definedName name="STAT_9">#REF!</definedName>
    <definedName name="str_Mois">#REF!</definedName>
    <definedName name="str_Mois_1">#REF!</definedName>
    <definedName name="strona1">#REF!</definedName>
    <definedName name="strona2">#REF!</definedName>
    <definedName name="strona3">#REF!</definedName>
    <definedName name="SubAccountNumber">#REF!</definedName>
    <definedName name="summary">'[2]TABLES 1 &amp; 2 ANNEX BCC'!$A$148:$I$155</definedName>
    <definedName name="sv">#REF!</definedName>
    <definedName name="svs">#REF!</definedName>
    <definedName name="Synthèse">#REF!</definedName>
    <definedName name="Synthèse_des_effectifs">'[36]SYNTHESE DES EFFECTIFS'!$A$1:$Z$81</definedName>
    <definedName name="t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T03___effectifs_exterieurs___fin_de_mois">#REF!</definedName>
    <definedName name="TabCal">#REF!</definedName>
    <definedName name="tabela">'[51]Arkusz4'!$A$1:$C$83</definedName>
    <definedName name="Tableau1">#REF!</definedName>
    <definedName name="TalkNowactual">#REF!</definedName>
    <definedName name="TalkNowrag">#REF!</definedName>
    <definedName name="temp">{#N/A,#N/A,FALSE,"INVOICED P-M";#N/A,#N/A,FALSE,"98 GESPREID"}</definedName>
    <definedName name="ter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hirdPartySvcs">#REF!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'[9]Control'!$AN$5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>#REF!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>#REF!</definedName>
    <definedName name="tr_krs_db">#REF!</definedName>
    <definedName name="tr_krs_koers">#REF!</definedName>
    <definedName name="tr_krs_ster">#REF!</definedName>
    <definedName name="tr_krs_valdat">#REF!</definedName>
    <definedName name="tr_krs_valsrt">#REF!</definedName>
    <definedName name="tr_sb_data">#REF!</definedName>
    <definedName name="tr_sb_db">#REF!</definedName>
    <definedName name="tr_sb_nr">#REF!</definedName>
    <definedName name="tr_sb_oms">#REF!</definedName>
    <definedName name="tr_sb_sal">#REF!</definedName>
    <definedName name="tr_sb_sal_c">#REF!</definedName>
    <definedName name="tr_sb_sal_d">#REF!</definedName>
    <definedName name="tr_sb_tot">#REF!</definedName>
    <definedName name="tr_sb_tot_c">#REF!</definedName>
    <definedName name="tr_sb_tot_d">#REF!</definedName>
    <definedName name="tr_vv_data">#REF!</definedName>
    <definedName name="tr_vv_db">#REF!</definedName>
    <definedName name="tr_vv_nr">#REF!</definedName>
    <definedName name="tr_vv_oms">#REF!</definedName>
    <definedName name="tr_vv_sal_nlg">#REF!</definedName>
    <definedName name="tr_vv_sal_nlg_c">#REF!</definedName>
    <definedName name="tr_vv_sal_nlg_d">#REF!</definedName>
    <definedName name="tr_vv_sal_vv">#REF!</definedName>
    <definedName name="tr_vv_sal_vv_c">#REF!</definedName>
    <definedName name="tr_vv_sal_vv_d">#REF!</definedName>
    <definedName name="tr_vv_tot_nlg">#REF!</definedName>
    <definedName name="tr_vv_tot_nlg_c">#REF!</definedName>
    <definedName name="tr_vv_tot_nlg_d">#REF!</definedName>
    <definedName name="tr_vv_tot_vv">#REF!</definedName>
    <definedName name="tr_vv_tot_vv_c">#REF!</definedName>
    <definedName name="tr_vv_tot_vv_d">#REF!</definedName>
    <definedName name="tr_vv_valsrt">#REF!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_B03_C">'[16]Mens. TT'!$B$69:$M$75</definedName>
    <definedName name="TT_B03_M">'[16]Mens. TT'!$B$27:$M$33</definedName>
    <definedName name="TT_R02_C">'[16]Mens. TT'!$B$78:$M$84</definedName>
    <definedName name="TT_R02_M">'[16]Mens. TT'!$B$43:$M$49</definedName>
    <definedName name="TT_R03_C">'[16]Mens. TT'!$B$60:$M$66</definedName>
    <definedName name="TT_R03_M">'[16]Mens. TT'!$B$8:$M$14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>'[26]5- Fin'!#REF!</definedName>
    <definedName name="Update_Pd2">'[9]Lookup'!$U$21:$W$36</definedName>
    <definedName name="USD">'[66]Input data'!$B$3</definedName>
    <definedName name="USD7">#REF!</definedName>
    <definedName name="usługi">#REF!</definedName>
    <definedName name="uuu">{#N/A,#N/A,FALSE,"Cr?ances";#N/A,#N/A,FALSE,"Effectifs";#N/A,#N/A,FALSE,"SI"}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>#REF!</definedName>
    <definedName name="VADactual">#REF!</definedName>
    <definedName name="vadbase">#REF!</definedName>
    <definedName name="VADrag">#REF!</definedName>
    <definedName name="Valor_1">#REF!</definedName>
    <definedName name="Valor_2">#REF!</definedName>
    <definedName name="Valor_3">#REF!</definedName>
    <definedName name="Valuation">'[44]Value'!$A$1:$J$66</definedName>
    <definedName name="Valuation_2.1">#REF!</definedName>
    <definedName name="Valuation_2.2">#REF!</definedName>
    <definedName name="Valuation_2.3">#REF!</definedName>
    <definedName name="Valuation_3">#REF!</definedName>
    <definedName name="value">3</definedName>
    <definedName name="vapr">#REF!</definedName>
    <definedName name="Var_table">'[9]Control'!$Q$6:$Q$11</definedName>
    <definedName name="Variant_pick">'[9]Control'!$Q$3</definedName>
    <definedName name="vcsds">{#N/A,#N/A,FALSE,"Cr?ances";#N/A,#N/A,FALSE,"Effectifs";#N/A,#N/A,FALSE,"SI"}</definedName>
    <definedName name="vcvbase">#REF!</definedName>
    <definedName name="vdfvb">#REF!</definedName>
    <definedName name="versionno">1</definedName>
    <definedName name="vfdq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gfv" hidden="1">{"PRODUKCJA",#N/A,FALSE,"KOSZTY PRODUKCYJNE";"ROBOCIZNA",#N/A,FALSE,"KOSZTY PRODUKCYJNE"}</definedName>
    <definedName name="View">'[9]Control'!$AN$3</definedName>
    <definedName name="View_2">'[9]Control'!$AN$4</definedName>
    <definedName name="View_Type">'[9]Control'!$AO$2</definedName>
    <definedName name="vkjaskhvjksnvl_jknvo_adnfn">#REF!</definedName>
    <definedName name="Voice">#REF!</definedName>
    <definedName name="Voip">#REF!</definedName>
    <definedName name="Voip06">#REF!</definedName>
    <definedName name="voip07">#REF!</definedName>
    <definedName name="voip08">#REF!</definedName>
    <definedName name="voip09">#REF!</definedName>
    <definedName name="voip10">#REF!</definedName>
    <definedName name="voip11">#REF!</definedName>
    <definedName name="VOIP2006">#REF!</definedName>
    <definedName name="vqsdfbv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v">'[3]#ADR'!$D$8:$D$28</definedName>
    <definedName name="VV_SALDI">#REF!</definedName>
    <definedName name="w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anadoocable">'[39]Budget Wanadoo'!$C$49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>{#N/A,#N/A,FALSE,"INVOICED P-M";#N/A,#N/A,FALSE,"98 GESPREID"}</definedName>
    <definedName name="w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BOR3M">#REF!</definedName>
    <definedName name="WIBOR6M">#REF!</definedName>
    <definedName name="WIN">{"' calendrier 2000'!$A$1:$Q$38"}</definedName>
    <definedName name="wk2">{#N/A,#N/A,FALSE,"INVOICED P-M";#N/A,#N/A,FALSE,"98 GESPREID"}</definedName>
    <definedName name="Working_Capital">#REF!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EDNIE_ZAŁOŻENIA." hidden="1">{"ZAŁOŻENIA BEZPOŚREDNIE",#N/A,FALSE,"KOSZTY PRODUKCYJNE"}</definedName>
    <definedName name="wrn.BUDŻET_ZASADNICZY." hidden="1">{"PLAN_RACHUNKU_ZYSK?W",#N/A,FALSE,"SPRAWOZD";"PLAN_BILANSU",#N/A,FALSE,"SPRAWOZD";"ZMIANY_STANU_BILANSU",#N/A,FALSE,"SPRAWOZD";"PLAN_PRZEPŁYWÓW",#N/A,FALSE,"SPRAWOZD"}</definedName>
    <definedName name="wrn.CAŁOŚĆ_PRÓBA." hidden="1">{"BUDŻET_SPRZEDAŻY",#N/A,TRUE,"PRZYCHODY";"BUDŻET_PRODUKCJI",#N/A,TRUE,"PRZYCHODY"}</definedName>
    <definedName name="wrn.DANE_POZOSTAŁE." hidden="1">{"RACHUNEK_ZYSK?W_I_STRAT",#N/A,FALSE,"DANE - POZOSTAŁE";"BILANS",#N/A,FALSE,"DANE - POZOSTAŁE"}</definedName>
    <definedName name="wrn.DC.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rn.Debt." hidden="1">{"Debt_floating",#N/A,FALSE,"BudgetIII";"Debt_fixed",#N/A,FALSE,"BudgetIII";"Debt_hedge_I",#N/A,FALSE,"BudgetIII"}</definedName>
    <definedName name="wrn.ET_SG.">{#N/A,#N/A,FALSE,"Cr?ances";#N/A,#N/A,FALSE,"Effectifs";#N/A,#N/A,FALSE,"SI"}</definedName>
    <definedName name="wrn.GRUPY_WYROBÓW_MARŻE.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wrn.Mahmoud." hidden="1">{#N/A,#N/A,FALSE,"Objectives"}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hidden="1">{"POŚR. ZMIENNE BEZ MPK",#N/A,FALSE,"KOSZTY PRODUKCYJNE";"POŚR. STAŁE BEZ MPK",#N/A,FALSE,"KOSZTY PRODUKCYJNE"}</definedName>
    <definedName name="wrn.Omzet.">{#N/A,#N/A,FALSE,"INVOICED P-M";#N/A,#N/A,FALSE,"98 GESPREID"}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hidden="1">{"PRODUKCJA",#N/A,FALSE,"KOSZTY PRODUKCYJNE";"ROBOCIZNA",#N/A,FALSE,"KOSZTY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pracownik?w"}</definedName>
    <definedName name="wrn.TOUT_imprimer.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hidden="1">{"PRZYCHODY I KOSZTY FINANSOWE MEMORIAŁOWO _ DANE WEJŚCIOWE",#N/A,FALSE,"MEMORIAŁY"}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hidden="1">{"PLAN_RACHUNKU_ZYSK?W",#N/A,FALSE,"SPRAWOZD";"PLAN_BILANSU",#N/A,FALSE,"SPRAWOZD";"ZMIANY_STANU_BILANSU",#N/A,FALSE,"SPRAWOZD";"PLAN_PRZEPŁYWÓW",#N/A,FALSE,"SPRAWOZD"}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>{#N/A,#N/A,FALSE,"Cr?ances";#N/A,#N/A,FALSE,"Effectifs";#N/A,#N/A,FALSE,"SI"}</definedName>
    <definedName name="xxx">{#N/A,#N/A,FALSE,"Cr?ances";#N/A,#N/A,FALSE,"Effectifs";#N/A,#N/A,FALSE,"SI"}</definedName>
    <definedName name="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xx">{#N/A,#N/A,FALSE,"Cr?ances";#N/A,#N/A,FALSE,"Effectifs";#N/A,#N/A,FALSE,"SI"}</definedName>
    <definedName name="xxxxxxxxxxxxxxxx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>'[14]Start'!$B$7</definedName>
    <definedName name="YCurrent_Period">'[14]Start'!$F$16</definedName>
    <definedName name="YCurrent_Period_YTD">'[25]Start'!$H$16</definedName>
    <definedName name="YCurrent_Phase">'[14]Start'!$G$14</definedName>
    <definedName name="YCurrent_Rate">'[14]Rates'!$B$11</definedName>
    <definedName name="year">'[9]Control'!$C$8</definedName>
    <definedName name="year_toggle">#REF!</definedName>
    <definedName name="YEntity">'[21]Start'!$B$3</definedName>
    <definedName name="YEntity_name">'[21]Start'!$B$5</definedName>
    <definedName name="YPrevious_Period">'[14]Start'!$F$17</definedName>
    <definedName name="YPrevious_Phase">'[14]Start'!$G$15</definedName>
    <definedName name="YPrevious_Rate">'[14]Rates'!$B$10</definedName>
    <definedName name="YTable">#REF!</definedName>
    <definedName name="ytr">{#N/A,#N/A,FALSE,"Cr?ances";#N/A,#N/A,FALSE,"Effectifs";#N/A,#N/A,FALSE,"SI"}</definedName>
    <definedName name="YYeF_Period">'[15]Start'!$B$9</definedName>
    <definedName name="yyy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yyyy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z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_123DF8A1_E664_48AC_ADDE_7725562A5E9F_.wvu.Cols" localSheetId="1" hidden="1">'Group - conso accounts BS'!#REF!,'Group - conso accounts BS'!#REF!,'Group - conso accounts BS'!#REF!,'Group - conso accounts BS'!#REF!,'Group - conso accounts BS'!#REF!</definedName>
    <definedName name="Z_123DF8A1_E664_48AC_ADDE_7725562A5E9F_.wvu.Cols" localSheetId="2" hidden="1">'Group - conso accounts CF'!#REF!,'Group - conso accounts CF'!#REF!,'Group - conso accounts CF'!#REF!,'Group - conso accounts CF'!#REF!</definedName>
    <definedName name="Z_198DC44A_A776_4CE4_87CF_85E9D1CD4B2F_.wvu.Cols" localSheetId="1" hidden="1">'Group - conso accounts BS'!#REF!,'Group - conso accounts BS'!#REF!,'Group - conso accounts BS'!#REF!</definedName>
    <definedName name="Z_198DC44A_A776_4CE4_87CF_85E9D1CD4B2F_.wvu.Cols" localSheetId="2" hidden="1">'Group - conso accounts CF'!#REF!,'Group - conso accounts CF'!#REF!,'Group - conso accounts CF'!#REF!,'Group - conso accounts CF'!#REF!</definedName>
    <definedName name="Z_688CB717_C283_432A_8DC7_9F63D5E7FF4F_.wvu.Cols" localSheetId="1" hidden="1">'Group - conso accounts BS'!#REF!,'Group - conso accounts BS'!#REF!</definedName>
    <definedName name="Z_6BE55E1E_7039_4F7A_A14D_DE12AD8C42CD_.wvu.Cols" localSheetId="2" hidden="1">'Group - conso accounts CF'!#REF!,'Group - conso accounts CF'!#REF!,'Group - conso accounts CF'!#REF!,'Group - conso accounts CF'!#REF!</definedName>
    <definedName name="Z_9A7B040E_366A_4347_A6AD_370AB4D96666_.wvu.Cols" localSheetId="1" hidden="1">'Group - conso accounts BS'!#REF!,'Group - conso accounts BS'!#REF!,'Group - conso accounts BS'!#REF!,'Group - conso accounts BS'!#REF!,'Group - conso accounts BS'!#REF!</definedName>
    <definedName name="Z_9A7B040E_366A_4347_A6AD_370AB4D96666_.wvu.Cols" localSheetId="2" hidden="1">'Group - conso accounts CF'!#REF!,'Group - conso accounts CF'!#REF!,'Group - conso accounts CF'!#REF!,'Group - conso accounts CF'!#REF!,'Group - conso accounts CF'!#REF!,'Group - conso accounts CF'!#REF!</definedName>
    <definedName name="Z_9A7B040E_366A_4347_A6AD_370AB4D96666_.wvu.PrintArea" localSheetId="1" hidden="1">'Group - conso accounts BS'!$A$1:$B$55</definedName>
    <definedName name="Z_9A7B040E_366A_4347_A6AD_370AB4D96666_.wvu.PrintArea" localSheetId="2" hidden="1">'Group - conso accounts CF'!$A$1:$B$16</definedName>
    <definedName name="Z_9A7B040E_366A_4347_A6AD_370AB4D96666_.wvu.Rows" localSheetId="2" hidden="1">'Group - conso accounts CF'!#REF!,'Group - conso accounts CF'!#REF!</definedName>
    <definedName name="Z_date">#REF!</definedName>
    <definedName name="Z_periode">#REF!</definedName>
    <definedName name="Z_periode2">#REF!</definedName>
    <definedName name="zakres">#REF!</definedName>
    <definedName name="zakres1">#REF!</definedName>
    <definedName name="zeffD">{"' calendrier 2000'!$A$1:$Q$38"}</definedName>
    <definedName name="ZEFFZEZE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g">#REF!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fullCalcOnLoad="1" fullPrecision="0"/>
</workbook>
</file>

<file path=xl/sharedStrings.xml><?xml version="1.0" encoding="utf-8"?>
<sst xmlns="http://schemas.openxmlformats.org/spreadsheetml/2006/main" count="286" uniqueCount="181">
  <si>
    <t>1Q</t>
  </si>
  <si>
    <t>2Q</t>
  </si>
  <si>
    <t>3Q</t>
  </si>
  <si>
    <t>Post-paid</t>
  </si>
  <si>
    <t>Pre-paid</t>
  </si>
  <si>
    <t>Effective portion of cash flow hedge</t>
  </si>
  <si>
    <t>Bank borrowings</t>
  </si>
  <si>
    <t>Financial liabilities at amortized cost</t>
  </si>
  <si>
    <t>Derivatives-net</t>
  </si>
  <si>
    <t>Gross financial debt after derivatives</t>
  </si>
  <si>
    <t>Cash and cash equivalents</t>
  </si>
  <si>
    <t>Sub-total</t>
  </si>
  <si>
    <t>NET DEBT</t>
  </si>
  <si>
    <t>amounts in PLN millions</t>
  </si>
  <si>
    <t>4Q</t>
  </si>
  <si>
    <t>profit &amp; loss statement</t>
  </si>
  <si>
    <t>% of revenues</t>
  </si>
  <si>
    <t>EBIT</t>
  </si>
  <si>
    <t>Net debt breakdown</t>
  </si>
  <si>
    <t>Finance lease liabilities</t>
  </si>
  <si>
    <t>Net Gearing in % (after hedging)</t>
  </si>
  <si>
    <t>Debt structure after hedging (in %)</t>
  </si>
  <si>
    <t>PLN</t>
  </si>
  <si>
    <t>liquidity ratio*</t>
  </si>
  <si>
    <t>* cash and unused credit lines divided by debt to be repaid in the next 18 months (excl. hedging)</t>
  </si>
  <si>
    <t>Total retail main lines</t>
  </si>
  <si>
    <t>fixed voice market</t>
  </si>
  <si>
    <t>Local access market in Poland-estimated (in million)</t>
  </si>
  <si>
    <t>LLU</t>
  </si>
  <si>
    <t>post-paid</t>
  </si>
  <si>
    <t>pre-paid</t>
  </si>
  <si>
    <t>volumes &amp; churn</t>
  </si>
  <si>
    <t>AUPU (in minutes)</t>
  </si>
  <si>
    <t>subsidies</t>
  </si>
  <si>
    <t>network coverage</t>
  </si>
  <si>
    <t>Market penetration rate for mobile network services</t>
  </si>
  <si>
    <t>ASSETS</t>
  </si>
  <si>
    <t>Goodwill</t>
  </si>
  <si>
    <t>Other intangible assets</t>
  </si>
  <si>
    <t>Property, plant and equipment</t>
  </si>
  <si>
    <t xml:space="preserve">Other assets </t>
  </si>
  <si>
    <t>Deferred tax assets</t>
  </si>
  <si>
    <t>Total non-current assets</t>
  </si>
  <si>
    <t>Inventories</t>
  </si>
  <si>
    <t>Trade receivables</t>
  </si>
  <si>
    <t xml:space="preserve">Prepaid expenses </t>
  </si>
  <si>
    <t>Total current assets</t>
  </si>
  <si>
    <t>TOTAL ASSETS</t>
  </si>
  <si>
    <t>EQUITY AND LIABILITIES</t>
  </si>
  <si>
    <t>Share capital</t>
  </si>
  <si>
    <t>Share premium</t>
  </si>
  <si>
    <t>Other reserves</t>
  </si>
  <si>
    <t>Retained earnings</t>
  </si>
  <si>
    <t>Total equity</t>
  </si>
  <si>
    <t>Trade payables</t>
  </si>
  <si>
    <t>Employee benefits</t>
  </si>
  <si>
    <t>Provisions</t>
  </si>
  <si>
    <t>Other liabilities</t>
  </si>
  <si>
    <t>Deferred income</t>
  </si>
  <si>
    <t>Total non-current liabilities</t>
  </si>
  <si>
    <t>Total current liabilities</t>
  </si>
  <si>
    <t>TOTAL EQUITY AND LIABILITIES</t>
  </si>
  <si>
    <t>Balance Sheet</t>
  </si>
  <si>
    <t>TV client base</t>
  </si>
  <si>
    <t xml:space="preserve">IPTV </t>
  </si>
  <si>
    <t>DTH (TV over Satellite)</t>
  </si>
  <si>
    <t>net cash flow from operating activities before income tax paid  and change in working capital</t>
  </si>
  <si>
    <t>Number of smartphones (thousands)</t>
  </si>
  <si>
    <r>
      <t>Value market share</t>
    </r>
    <r>
      <rPr>
        <vertAlign val="superscript"/>
        <sz val="8.5"/>
        <color indexed="8"/>
        <rFont val="Arial (W1)"/>
        <family val="0"/>
      </rPr>
      <t>1</t>
    </r>
  </si>
  <si>
    <t>Quarterly mobile customer churn rate (%)</t>
  </si>
  <si>
    <r>
      <t>Fixed voice penetration  (in households)</t>
    </r>
    <r>
      <rPr>
        <vertAlign val="superscript"/>
        <sz val="8.5"/>
        <color indexed="8"/>
        <rFont val="Arial"/>
        <family val="2"/>
      </rPr>
      <t>1</t>
    </r>
  </si>
  <si>
    <t>VoIP first line</t>
  </si>
  <si>
    <t>CDMA</t>
  </si>
  <si>
    <t>Key operational performance indicators for Group</t>
  </si>
  <si>
    <r>
      <t>Group retail local access</t>
    </r>
    <r>
      <rPr>
        <vertAlign val="superscript"/>
        <sz val="8.5"/>
        <color indexed="8"/>
        <rFont val="Arial (W1)"/>
        <family val="0"/>
      </rPr>
      <t>1,2</t>
    </r>
  </si>
  <si>
    <t>Derivatives</t>
  </si>
  <si>
    <t>Non-controlling interests</t>
  </si>
  <si>
    <t>Income tax liabilities</t>
  </si>
  <si>
    <t>-o/w B2B</t>
  </si>
  <si>
    <t>Fixed broadband access</t>
  </si>
  <si>
    <t>Total</t>
  </si>
  <si>
    <t>Mobile accesses</t>
  </si>
  <si>
    <t>Fixed telephony accesses</t>
  </si>
  <si>
    <t>customer base (in thousands)</t>
  </si>
  <si>
    <t>quarterly ARPU in PLN per month</t>
  </si>
  <si>
    <t>Market statistics</t>
  </si>
  <si>
    <r>
      <t>broadband market</t>
    </r>
    <r>
      <rPr>
        <b/>
        <vertAlign val="superscript"/>
        <sz val="10"/>
        <rFont val="Arial (W1)"/>
        <family val="0"/>
      </rPr>
      <t>1</t>
    </r>
  </si>
  <si>
    <r>
      <t>Total broadband market customers - estimated (in '000)</t>
    </r>
    <r>
      <rPr>
        <vertAlign val="superscript"/>
        <sz val="8.5"/>
        <color indexed="8"/>
        <rFont val="Arial (W1)"/>
        <family val="0"/>
      </rPr>
      <t>1</t>
    </r>
  </si>
  <si>
    <r>
      <t>Group volume market share (in %)</t>
    </r>
    <r>
      <rPr>
        <vertAlign val="superscript"/>
        <sz val="8.5"/>
        <color indexed="8"/>
        <rFont val="Arial (W1)"/>
        <family val="0"/>
      </rPr>
      <t>1</t>
    </r>
  </si>
  <si>
    <r>
      <t>Group value market share (in %)</t>
    </r>
    <r>
      <rPr>
        <vertAlign val="superscript"/>
        <sz val="8.5"/>
        <color indexed="8"/>
        <rFont val="Arial (W1)"/>
        <family val="0"/>
      </rPr>
      <t>1</t>
    </r>
  </si>
  <si>
    <t>other mobile operating statistics</t>
  </si>
  <si>
    <t>MVNOs customers (thousands)</t>
  </si>
  <si>
    <t>blended</t>
  </si>
  <si>
    <t>ADSL</t>
  </si>
  <si>
    <t>SAC post-paid (PLN)</t>
  </si>
  <si>
    <t>SRC post-paid (PLN)</t>
  </si>
  <si>
    <t>Other revenue</t>
  </si>
  <si>
    <t>Fixed services</t>
  </si>
  <si>
    <t>Mobile equipment sales</t>
  </si>
  <si>
    <t>Mobile services</t>
  </si>
  <si>
    <t>3P services (TV+BB+VoIP)</t>
  </si>
  <si>
    <t>50% of Networks</t>
  </si>
  <si>
    <t>Orange Polska</t>
  </si>
  <si>
    <t>Total revenues</t>
  </si>
  <si>
    <t>TV client base - total</t>
  </si>
  <si>
    <t>Loan from related party</t>
  </si>
  <si>
    <t>Loans from related party</t>
  </si>
  <si>
    <t>Other financial liabilities at amortised cost</t>
  </si>
  <si>
    <t>as reported</t>
  </si>
  <si>
    <t>pro forma*</t>
  </si>
  <si>
    <t>n/a</t>
  </si>
  <si>
    <t>Income tax assets</t>
  </si>
  <si>
    <t>Equity attributable to owners of Orange Polska S.A.</t>
  </si>
  <si>
    <t>POTS, ISDN &amp; WLL</t>
  </si>
  <si>
    <t>Statement of Cash Flows</t>
  </si>
  <si>
    <t>VHBB (VDSL+FTTH)</t>
  </si>
  <si>
    <t>WLR</t>
  </si>
  <si>
    <t xml:space="preserve">Bitstream access </t>
  </si>
  <si>
    <t>Mobile ARPU</t>
  </si>
  <si>
    <t>-o/w 'nc+' packages</t>
  </si>
  <si>
    <t>Mobile market share in volume</t>
  </si>
  <si>
    <t>mobile market</t>
  </si>
  <si>
    <t>Wholesale customers</t>
  </si>
  <si>
    <t>4G coverage in % of population</t>
  </si>
  <si>
    <t>3G coverage in % of population</t>
  </si>
  <si>
    <t>year-on-year**</t>
  </si>
  <si>
    <t>Other assets</t>
  </si>
  <si>
    <t>Reported EBITDA</t>
  </si>
  <si>
    <t>Restated EBITDA</t>
  </si>
  <si>
    <t>Retail broadband - total</t>
  </si>
  <si>
    <t>Employment structure of Group as reported
Active full time equivalents (end of period)</t>
  </si>
  <si>
    <t>Retail fixed voice ARPU</t>
  </si>
  <si>
    <t>Broadband ARPU (Broadband, TV &amp; VoIP)</t>
  </si>
  <si>
    <t>Net cash flow from operating activities before income tax paid and change in working capital</t>
  </si>
  <si>
    <t>Change in working capital</t>
  </si>
  <si>
    <t>Income tax paid</t>
  </si>
  <si>
    <t>Net cash provided by operating activities</t>
  </si>
  <si>
    <r>
      <t>Purchases of property, plant and equipment and intangible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assets</t>
    </r>
  </si>
  <si>
    <t>Increase/(decrease) in amounts due to fixed assets suppliers</t>
  </si>
  <si>
    <t>Exchange rate effect on derivatives economically hedging capital expenditures, net</t>
  </si>
  <si>
    <r>
      <t>Proceeds from sale of property, plant and equipment and intangible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assets</t>
    </r>
  </si>
  <si>
    <t>Consolidated net income</t>
  </si>
  <si>
    <t>Revenues</t>
  </si>
  <si>
    <t>Voice traffic revenue</t>
  </si>
  <si>
    <t>Data, messaging, content and M2M</t>
  </si>
  <si>
    <t>Wholesale revenue (including interconnect)</t>
  </si>
  <si>
    <t>Fixed narrowband</t>
  </si>
  <si>
    <t>Fixed broadband, TV and VoIP</t>
  </si>
  <si>
    <t>Enterprise solutions &amp; networks</t>
  </si>
  <si>
    <t>Labour expenses</t>
  </si>
  <si>
    <t>External purchases</t>
  </si>
  <si>
    <t xml:space="preserve">- Interconnect expenses </t>
  </si>
  <si>
    <t>- Network and IT expenses</t>
  </si>
  <si>
    <t>- Commercial expenses</t>
  </si>
  <si>
    <t>- Other external purchases</t>
  </si>
  <si>
    <t>Other operating incomes &amp; expenses</t>
  </si>
  <si>
    <t>Employment termination expenses</t>
  </si>
  <si>
    <t>Gain/(loss) on disposal of assets</t>
  </si>
  <si>
    <t>- Employment termination expenses net of related curtailment of long-term employee benefits</t>
  </si>
  <si>
    <t>Depreciation &amp; amortisation</t>
  </si>
  <si>
    <t>(Impairement)/reversal of impairement of non-current assets</t>
  </si>
  <si>
    <t>Finance costs, net</t>
  </si>
  <si>
    <t>Income tax</t>
  </si>
  <si>
    <r>
      <t>B2C broadband penetration (in households)</t>
    </r>
    <r>
      <rPr>
        <vertAlign val="superscript"/>
        <sz val="8.5"/>
        <color indexed="8"/>
        <rFont val="Arial (W1)"/>
        <family val="0"/>
      </rPr>
      <t>1</t>
    </r>
  </si>
  <si>
    <t>retail ARPU</t>
  </si>
  <si>
    <t>wholesale ARPU</t>
  </si>
  <si>
    <t xml:space="preserve">voice ARPU </t>
  </si>
  <si>
    <t>data ARPU</t>
  </si>
  <si>
    <t>SMS&amp;MMS and other ARPU</t>
  </si>
  <si>
    <r>
      <t>Convergent customers</t>
    </r>
    <r>
      <rPr>
        <b/>
        <vertAlign val="superscript"/>
        <sz val="10"/>
        <color indexed="8"/>
        <rFont val="Arial (W1)"/>
        <family val="0"/>
      </rPr>
      <t>1</t>
    </r>
  </si>
  <si>
    <r>
      <t>Total</t>
    </r>
    <r>
      <rPr>
        <b/>
        <vertAlign val="superscript"/>
        <sz val="10"/>
        <color indexed="8"/>
        <rFont val="Arial (W1)"/>
        <family val="0"/>
      </rPr>
      <t>2</t>
    </r>
  </si>
  <si>
    <t>1 Convergent customers are included in fixed telephony, broadband and mobile
2 all SIM cards, including voice, M2M, data</t>
  </si>
  <si>
    <r>
      <t>1</t>
    </r>
    <r>
      <rPr>
        <sz val="8"/>
        <color indexed="8"/>
        <rFont val="Arial"/>
        <family val="2"/>
      </rPr>
      <t xml:space="preserve"> Company’s estimation 
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Local access without Wholesale Line Rental (WLR)</t>
    </r>
  </si>
  <si>
    <t>- Gain on disposal of Wirtualna Polska</t>
  </si>
  <si>
    <t>- Impact of certain claims and litigation</t>
  </si>
  <si>
    <t>- Gain on disposal of Contact Center</t>
  </si>
  <si>
    <t>LTE auction deposits / Acquisition of LTE licence</t>
  </si>
  <si>
    <t>Gain on disposal of Wirtualna Polska</t>
  </si>
  <si>
    <t>REPORTED ORGANIC CASH FLOW</t>
  </si>
  <si>
    <t>ORGANIC CASH FLOW</t>
  </si>
  <si>
    <t>- of which dedicated mobile broadband accesses</t>
  </si>
</sst>
</file>

<file path=xl/styles.xml><?xml version="1.0" encoding="utf-8"?>
<styleSheet xmlns="http://schemas.openxmlformats.org/spreadsheetml/2006/main">
  <numFmts count="9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[Red]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l_-;\-* #,##0\ _z_l_-;_-* &quot;-&quot;\ _z_l_-;_-@_-"/>
    <numFmt numFmtId="173" formatCode="_-* #,##0.00\ _z_l_-;\-* #,##0.00\ _z_l_-;_-* &quot;-&quot;??\ _z_l_-;_-@_-"/>
    <numFmt numFmtId="174" formatCode="0.0"/>
    <numFmt numFmtId="175" formatCode="0.0%"/>
    <numFmt numFmtId="176" formatCode="#,##0.0"/>
    <numFmt numFmtId="177" formatCode="0.000"/>
    <numFmt numFmtId="178" formatCode="#,##0.0000"/>
    <numFmt numFmtId="179" formatCode="#,##0.00000"/>
    <numFmt numFmtId="180" formatCode="mmmm\-yy"/>
    <numFmt numFmtId="181" formatCode="0.0%;\(0.0%\)"/>
    <numFmt numFmtId="182" formatCode="0.000000000"/>
    <numFmt numFmtId="183" formatCode="0.0000000000"/>
    <numFmt numFmtId="184" formatCode="\+#,##0;\-#,##0"/>
    <numFmt numFmtId="185" formatCode="#,##0.00\ &quot;FB&quot;;[Red]\-#,##0.00\ &quot;FB&quot;"/>
    <numFmt numFmtId="186" formatCode="#,##0.00&quot;F&quot;;[Red]\-#,##0.00&quot;F&quot;"/>
    <numFmt numFmtId="187" formatCode="_-* #,##0_F_-;\-* #,##0_F_-;_-* &quot;-&quot;_F_-;_-@_-"/>
    <numFmt numFmtId="188" formatCode="#,##0.00&quot;F&quot;;\-#,##0.00&quot;F&quot;"/>
    <numFmt numFmtId="189" formatCode="_-* #,##0.00&quot;F&quot;_-;\-* #,##0.00&quot;F&quot;_-;_-* &quot;-&quot;??&quot;F&quot;_-;_-@_-"/>
    <numFmt numFmtId="190" formatCode="#,##0\ &quot;FB&quot;;[Red]\-#,##0\ &quot;FB&quot;"/>
    <numFmt numFmtId="191" formatCode="_-* #,##0\ _p_t_a_-;\-* #,##0\ _p_t_a_-;_-* &quot;-&quot;\ _p_t_a_-;_-@_-"/>
    <numFmt numFmtId="192" formatCode="mmm"/>
    <numFmt numFmtId="193" formatCode="mmm\ yyyy"/>
    <numFmt numFmtId="194" formatCode="000##0"/>
    <numFmt numFmtId="195" formatCode="dd\-mm\-yyyy"/>
    <numFmt numFmtId="196" formatCode="_-* #,##0.00\ &quot;FB&quot;_-;\-* #,##0.00\ &quot;FB&quot;_-;_-* &quot;-&quot;??\ &quot;FB&quot;_-;_-@_-"/>
    <numFmt numFmtId="197" formatCode="#,##0.0\ ;\(#,##0.0\)"/>
    <numFmt numFmtId="198" formatCode="#,##0&quot;F&quot;;\-#,##0&quot;F&quot;"/>
    <numFmt numFmtId="199" formatCode="&quot;$&quot;#,##0\ \ \ ;\(&quot;$&quot;#,##0\)\ \ "/>
    <numFmt numFmtId="200" formatCode="#,##0\ \ \ ;\(#,##0\)\ \ "/>
    <numFmt numFmtId="201" formatCode="_-* #,##0.00\ _p_t_a_-;\-* #,##0.00\ _p_t_a_-;_-* &quot;-&quot;??\ _p_t_a_-;_-@_-"/>
    <numFmt numFmtId="202" formatCode="#,##0&quot;F&quot;"/>
    <numFmt numFmtId="203" formatCode="#,##0\ ;\(#,##0\)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&quot;F&quot;_-;\-* #,##0&quot;F&quot;_-;_-* &quot;-&quot;&quot;F&quot;_-;_-@_-"/>
    <numFmt numFmtId="207" formatCode="#,##0.00\ &quot;FB&quot;;\-#,##0.00\ &quot;FB&quot;"/>
    <numFmt numFmtId="208" formatCode="_-* #,##0.00\ &quot;pta&quot;_-;\-* #,##0.00\ &quot;pta&quot;_-;_-* &quot;-&quot;??\ &quot;pta&quot;_-;_-@_-"/>
    <numFmt numFmtId="209" formatCode="00"/>
    <numFmt numFmtId="210" formatCode="&quot;+ &quot;0.0%"/>
    <numFmt numFmtId="211" formatCode="mmmm\ yy"/>
    <numFmt numFmtId="212" formatCode="&quot;var. &quot;#,##0;[Red]&quot;var. &quot;\(#,##0\)"/>
    <numFmt numFmtId="213" formatCode="#,##0.0,"/>
    <numFmt numFmtId="214" formatCode="000"/>
    <numFmt numFmtId="215" formatCode="#,##0;[Red]\(#,##0\)"/>
    <numFmt numFmtId="216" formatCode="0.00\ %"/>
    <numFmt numFmtId="217" formatCode="_(&quot;MT&quot;* #,##0.00_);\(&quot;MT&quot;* #,##0.00\)"/>
    <numFmt numFmtId="218" formatCode="_(* #,##0_);\(* #,##0\)"/>
    <numFmt numFmtId="219" formatCode="#,##0.000;\(#,##0.000\)"/>
    <numFmt numFmtId="220" formatCode="&quot;Rs&quot;\ #\ &quot;millions&quot;"/>
    <numFmt numFmtId="221" formatCode="General_)"/>
    <numFmt numFmtId="222" formatCode="0_)"/>
    <numFmt numFmtId="223" formatCode="#,##0&quot;PLN&quot;;[Red]\-#,##0&quot;PLN&quot;"/>
    <numFmt numFmtId="224" formatCode="#,##0.00&quot;PLN&quot;;[Red]\-#,##0.00&quot;PLN&quot;"/>
    <numFmt numFmtId="225" formatCode="#,##0&quot;PLN&quot;;\-#,##0&quot;PLN&quot;"/>
    <numFmt numFmtId="226" formatCode="#,##0.00&quot;PLN&quot;;\-#,##0.00&quot;PLN&quot;"/>
    <numFmt numFmtId="227" formatCode="#,##0.0_);\(#,##0.0\)"/>
    <numFmt numFmtId="228" formatCode="#,##0_%_);\(#,##0\)_%;#,##0_%_);@_%_)"/>
    <numFmt numFmtId="229" formatCode="#,##0.00_%_);\(#,##0.00\)_%;#,##0.00_%_);@_%_)"/>
    <numFmt numFmtId="230" formatCode="0_%_);\(0\)_%;0_%_);@_%_)"/>
    <numFmt numFmtId="231" formatCode="m/d/yy_%_)"/>
    <numFmt numFmtId="232" formatCode="0.0\%_);\(0.0\%\);0.0\%_);@_%_)"/>
    <numFmt numFmtId="233" formatCode="&quot;$&quot;#,##0_%_);\(&quot;$&quot;#,##0\)_%;&quot;$&quot;#,##0_%_);@_%_)"/>
    <numFmt numFmtId="234" formatCode="#,##0_%_);\(#,##0\)_%;**;@_%_)"/>
    <numFmt numFmtId="235" formatCode="#,##0.0_);[Red]\(#,##0.0\)"/>
    <numFmt numFmtId="236" formatCode="_ &quot;SFr.&quot;\ * #,##0_ ;_ &quot;SFr.&quot;\ * \-#,##0_ ;_ &quot;SFr.&quot;\ * &quot;-&quot;_ ;_ @_ "/>
    <numFmt numFmtId="237" formatCode="_ * #,##0_ ;_ * \(#,##0\)_ ;_ * &quot;-&quot;??_ ;_ @_ "/>
    <numFmt numFmtId="238" formatCode="#,##0.000_);\(#,##0.000\)"/>
    <numFmt numFmtId="239" formatCode="_ * #,##0_)_P_L_N_ ;_ * \(#,##0\)_P_L_N_ ;_ * &quot;-&quot;_)_P_L_N_ ;_ @_ "/>
    <numFmt numFmtId="240" formatCode="_ * #,##0.00_)_P_L_N_ ;_ * \(#,##0.00\)_P_L_N_ ;_ * &quot;-&quot;??_)_P_L_N_ ;_ @_ "/>
    <numFmt numFmtId="241" formatCode="0&quot; min&quot;"/>
    <numFmt numFmtId="242" formatCode="0%%"/>
    <numFmt numFmtId="243" formatCode="#,##0_);\(#,##0\);0_)"/>
    <numFmt numFmtId="244" formatCode="_-* #,##0\ _z_ł_-;\-* #,##0\ _z_ł_-;_-* &quot;-&quot;??\ _z_ł_-;_-@_-"/>
    <numFmt numFmtId="245" formatCode="_(* #,##0_);_(* \(#,##0\);_(* &quot;-&quot;??_);_(@_)"/>
  </numFmts>
  <fonts count="145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16"/>
      <name val="Palatino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10"/>
      <name val="Arial CE"/>
      <family val="2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</font>
    <font>
      <b/>
      <sz val="9"/>
      <color indexed="12"/>
      <name val="Times New Roman"/>
      <family val="1"/>
    </font>
    <font>
      <b/>
      <sz val="11"/>
      <color indexed="9"/>
      <name val="Calibri"/>
      <family val="2"/>
    </font>
    <font>
      <b/>
      <sz val="10"/>
      <name val="Tms Rmn PL"/>
      <family val="0"/>
    </font>
    <font>
      <b/>
      <u val="single"/>
      <sz val="8"/>
      <name val="Arial"/>
      <family val="2"/>
    </font>
    <font>
      <sz val="10"/>
      <color indexed="24"/>
      <name val="Arial"/>
      <family val="2"/>
    </font>
    <font>
      <b/>
      <sz val="8"/>
      <name val="Times New Roman"/>
      <family val="1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  <family val="0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  <family val="0"/>
    </font>
    <font>
      <sz val="8"/>
      <name val="Helv"/>
      <family val="0"/>
    </font>
    <font>
      <sz val="8"/>
      <color indexed="18"/>
      <name val="Times New Roman"/>
      <family val="1"/>
    </font>
    <font>
      <b/>
      <sz val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name val="Times New Roman PL"/>
      <family val="0"/>
    </font>
    <font>
      <sz val="10"/>
      <name val="Arial PL"/>
      <family val="0"/>
    </font>
    <font>
      <sz val="8"/>
      <name val="Times New Roman PL"/>
      <family val="0"/>
    </font>
    <font>
      <b/>
      <u val="single"/>
      <sz val="12"/>
      <name val="Arial Narrow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</font>
    <font>
      <u val="single"/>
      <sz val="7.5"/>
      <color indexed="36"/>
      <name val="Arial"/>
      <family val="2"/>
    </font>
    <font>
      <sz val="6"/>
      <color indexed="23"/>
      <name val="Helvetica-Black"/>
      <family val="0"/>
    </font>
    <font>
      <sz val="9.5"/>
      <color indexed="23"/>
      <name val="Helvetica-Black"/>
      <family val="0"/>
    </font>
    <font>
      <sz val="7"/>
      <name val="Palatino"/>
      <family val="1"/>
    </font>
    <font>
      <sz val="9"/>
      <name val="Verdana"/>
      <family val="2"/>
    </font>
    <font>
      <b/>
      <sz val="8"/>
      <name val="MS Sans Serif"/>
      <family val="2"/>
    </font>
    <font>
      <sz val="11"/>
      <color indexed="17"/>
      <name val="Calibri"/>
      <family val="2"/>
    </font>
    <font>
      <sz val="10"/>
      <name val="Book Antiqua CE"/>
      <family val="1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sz val="28"/>
      <name val="Helvetica-Black"/>
      <family val="0"/>
    </font>
    <font>
      <sz val="10"/>
      <name val="Helvetica-Black"/>
      <family val="0"/>
    </font>
    <font>
      <sz val="18"/>
      <name val="Helvetica-Black"/>
      <family val="0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u val="single"/>
      <sz val="7.5"/>
      <color indexed="12"/>
      <name val="Arial"/>
      <family val="2"/>
    </font>
    <font>
      <sz val="1"/>
      <color indexed="10"/>
      <name val="Arial"/>
      <family val="2"/>
    </font>
    <font>
      <sz val="12"/>
      <color indexed="10"/>
      <name val="Bookman Old Style"/>
      <family val="1"/>
    </font>
    <font>
      <i/>
      <sz val="12"/>
      <color indexed="10"/>
      <name val="Bookman Old Style"/>
      <family val="1"/>
    </font>
    <font>
      <sz val="10"/>
      <color indexed="16"/>
      <name val="Times New Roman"/>
      <family val="1"/>
    </font>
    <font>
      <sz val="8"/>
      <color indexed="12"/>
      <name val="Helv"/>
      <family val="0"/>
    </font>
    <font>
      <b/>
      <sz val="12"/>
      <color indexed="16"/>
      <name val="Arial MT"/>
      <family val="0"/>
    </font>
    <font>
      <b/>
      <sz val="10"/>
      <color indexed="16"/>
      <name val="Arial MT"/>
      <family val="0"/>
    </font>
    <font>
      <sz val="10"/>
      <color indexed="8"/>
      <name val="Helv"/>
      <family val="0"/>
    </font>
    <font>
      <b/>
      <sz val="11"/>
      <color indexed="9"/>
      <name val="Czcionka tekstu podstawowego"/>
      <family val="2"/>
    </font>
    <font>
      <sz val="8"/>
      <color indexed="10"/>
      <name val="Helv"/>
      <family val="0"/>
    </font>
    <font>
      <b/>
      <i/>
      <sz val="20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7"/>
      <color indexed="12"/>
      <name val="Arial"/>
      <family val="2"/>
    </font>
    <font>
      <sz val="10"/>
      <color indexed="16"/>
      <name val="MS Sans Serif"/>
      <family val="2"/>
    </font>
    <font>
      <sz val="11"/>
      <color indexed="52"/>
      <name val="Calibri"/>
      <family val="2"/>
    </font>
    <font>
      <b/>
      <sz val="10"/>
      <color indexed="12"/>
      <name val="Arial"/>
      <family val="2"/>
    </font>
    <font>
      <sz val="8"/>
      <name val="MS Sans Serif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8"/>
      <color indexed="23"/>
      <name val="Arial Narrow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7"/>
      <name val="Small Fonts"/>
      <family val="2"/>
    </font>
    <font>
      <sz val="12"/>
      <name val="Helv"/>
      <family val="0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  <family val="0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0"/>
      <name val="MS Sans Serif"/>
      <family val="2"/>
    </font>
    <font>
      <sz val="10"/>
      <name val="Times New Roman CE"/>
      <family val="0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COUR"/>
      <family val="0"/>
    </font>
    <font>
      <sz val="10"/>
      <color indexed="8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Times New Roman"/>
      <family val="1"/>
    </font>
    <font>
      <i/>
      <sz val="11"/>
      <color indexed="23"/>
      <name val="Czcionka tekstu podstawowego"/>
      <family val="2"/>
    </font>
    <font>
      <sz val="12"/>
      <name val="Palatino"/>
      <family val="1"/>
    </font>
    <font>
      <sz val="11"/>
      <name val="Helvetica-Black"/>
      <family val="0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8"/>
      <color indexed="8"/>
      <name val="Arial"/>
      <family val="2"/>
    </font>
    <font>
      <sz val="10"/>
      <name val="ACaslon Regular"/>
      <family val="0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53"/>
      <name val="Arial (W1)"/>
      <family val="0"/>
    </font>
    <font>
      <sz val="10"/>
      <color indexed="8"/>
      <name val="Arial (W1)"/>
      <family val="0"/>
    </font>
    <font>
      <b/>
      <sz val="10"/>
      <color indexed="8"/>
      <name val="Arial (W1)"/>
      <family val="0"/>
    </font>
    <font>
      <i/>
      <sz val="10"/>
      <color indexed="8"/>
      <name val="Arial (W1)"/>
      <family val="0"/>
    </font>
    <font>
      <b/>
      <i/>
      <sz val="10"/>
      <color indexed="53"/>
      <name val="Arial (W1)"/>
      <family val="0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vertAlign val="superscript"/>
      <sz val="8.5"/>
      <color indexed="8"/>
      <name val="Arial (W1)"/>
      <family val="0"/>
    </font>
    <font>
      <vertAlign val="superscript"/>
      <sz val="8"/>
      <color indexed="8"/>
      <name val="Arial"/>
      <family val="2"/>
    </font>
    <font>
      <vertAlign val="superscript"/>
      <sz val="8.5"/>
      <color indexed="8"/>
      <name val="Arial"/>
      <family val="2"/>
    </font>
    <font>
      <b/>
      <vertAlign val="superscript"/>
      <sz val="10"/>
      <name val="Arial (W1)"/>
      <family val="0"/>
    </font>
    <font>
      <sz val="8"/>
      <color indexed="8"/>
      <name val="Arial (W1)"/>
      <family val="0"/>
    </font>
    <font>
      <b/>
      <i/>
      <sz val="10"/>
      <color indexed="23"/>
      <name val="Arial"/>
      <family val="2"/>
    </font>
    <font>
      <b/>
      <vertAlign val="superscript"/>
      <sz val="10"/>
      <color indexed="8"/>
      <name val="Arial (W1)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7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37" fontId="0" fillId="0" borderId="0">
      <alignment/>
      <protection/>
    </xf>
    <xf numFmtId="0" fontId="2" fillId="0" borderId="0">
      <alignment/>
      <protection/>
    </xf>
    <xf numFmtId="0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227" fontId="6" fillId="0" borderId="1">
      <alignment horizontal="center"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Font="0" applyFill="0">
      <alignment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182" fontId="0" fillId="8" borderId="2">
      <alignment horizontal="center" vertical="center"/>
      <protection/>
    </xf>
    <xf numFmtId="237" fontId="0" fillId="0" borderId="0">
      <alignment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Fill="0" applyBorder="0" applyAlignment="0" applyProtection="0"/>
    <xf numFmtId="167" fontId="16" fillId="0" borderId="0" applyNumberFormat="0" applyFont="0" applyAlignment="0">
      <protection/>
    </xf>
    <xf numFmtId="14" fontId="17" fillId="0" borderId="0" applyNumberFormat="0" applyFill="0" applyBorder="0" applyAlignment="0" applyProtection="0"/>
    <xf numFmtId="0" fontId="18" fillId="21" borderId="3" applyNumberFormat="0" applyFill="0" applyBorder="0" applyAlignment="0" applyProtection="0"/>
    <xf numFmtId="0" fontId="19" fillId="0" borderId="4" applyNumberFormat="0" applyFont="0" applyFill="0" applyAlignment="0" applyProtection="0"/>
    <xf numFmtId="185" fontId="0" fillId="0" borderId="5" applyNumberFormat="0" applyFill="0" applyAlignment="0" applyProtection="0"/>
    <xf numFmtId="178" fontId="0" fillId="0" borderId="0" applyFont="0" applyFill="0" applyBorder="0" applyAlignment="0" applyProtection="0"/>
    <xf numFmtId="0" fontId="20" fillId="22" borderId="6" applyNumberFormat="0" applyAlignment="0" applyProtection="0"/>
    <xf numFmtId="37" fontId="21" fillId="23" borderId="0" applyNumberFormat="0" applyFont="0" applyBorder="0" applyAlignment="0">
      <protection/>
    </xf>
    <xf numFmtId="0" fontId="22" fillId="24" borderId="7" applyNumberFormat="0" applyAlignment="0" applyProtection="0"/>
    <xf numFmtId="0" fontId="24" fillId="0" borderId="0" applyNumberFormat="0" applyFill="0" applyBorder="0" applyProtection="0">
      <alignment horizontal="right"/>
    </xf>
    <xf numFmtId="176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187" fontId="0" fillId="0" borderId="0" applyFont="0" applyFill="0" applyBorder="0" applyAlignment="0" applyProtection="0"/>
    <xf numFmtId="228" fontId="27" fillId="0" borderId="0" applyFont="0" applyFill="0" applyBorder="0" applyAlignment="0" applyProtection="0"/>
    <xf numFmtId="234" fontId="27" fillId="0" borderId="0" applyFont="0" applyFill="0" applyBorder="0" applyAlignment="0" applyProtection="0"/>
    <xf numFmtId="229" fontId="27" fillId="0" borderId="0" applyFont="0" applyFill="0" applyBorder="0" applyAlignment="0" applyProtection="0"/>
    <xf numFmtId="184" fontId="0" fillId="0" borderId="0">
      <alignment/>
      <protection/>
    </xf>
    <xf numFmtId="165" fontId="0" fillId="0" borderId="0" applyFont="0" applyFill="0" applyBorder="0" applyAlignment="0" applyProtection="0"/>
    <xf numFmtId="3" fontId="28" fillId="0" borderId="0" applyFont="0" applyFill="0" applyBorder="0" applyAlignment="0" applyProtection="0"/>
    <xf numFmtId="214" fontId="29" fillId="16" borderId="0">
      <alignment horizontal="left"/>
      <protection/>
    </xf>
    <xf numFmtId="184" fontId="0" fillId="0" borderId="0">
      <alignment/>
      <protection/>
    </xf>
    <xf numFmtId="37" fontId="30" fillId="10" borderId="1">
      <alignment horizontal="right"/>
      <protection/>
    </xf>
    <xf numFmtId="2" fontId="0" fillId="2" borderId="0">
      <alignment/>
      <protection/>
    </xf>
    <xf numFmtId="0" fontId="31" fillId="0" borderId="0">
      <alignment horizontal="left"/>
      <protection/>
    </xf>
    <xf numFmtId="0" fontId="3" fillId="0" borderId="0">
      <alignment/>
      <protection/>
    </xf>
    <xf numFmtId="0" fontId="32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68" fontId="19" fillId="0" borderId="0" applyFont="0" applyFill="0" applyBorder="0" applyAlignment="0" applyProtection="0"/>
    <xf numFmtId="189" fontId="0" fillId="0" borderId="0" applyFont="0" applyFill="0" applyBorder="0" applyAlignment="0" applyProtection="0"/>
    <xf numFmtId="23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33" fillId="0" borderId="0" applyFill="0" applyBorder="0">
      <alignment horizontal="right"/>
      <protection/>
    </xf>
    <xf numFmtId="0" fontId="10" fillId="0" borderId="8" applyNumberFormat="0">
      <alignment vertical="center"/>
      <protection/>
    </xf>
    <xf numFmtId="168" fontId="34" fillId="0" borderId="0" applyNumberFormat="0" applyFill="0" applyBorder="0" applyAlignment="0">
      <protection/>
    </xf>
    <xf numFmtId="0" fontId="16" fillId="25" borderId="0" applyNumberFormat="0" applyFont="0" applyBorder="0" applyAlignment="0" applyProtection="0"/>
    <xf numFmtId="185" fontId="0" fillId="0" borderId="0" applyFont="0" applyFill="0" applyBorder="0" applyProtection="0">
      <alignment horizontal="right"/>
    </xf>
    <xf numFmtId="17" fontId="35" fillId="0" borderId="0" applyFill="0" applyBorder="0">
      <alignment horizontal="right"/>
      <protection/>
    </xf>
    <xf numFmtId="231" fontId="27" fillId="0" borderId="0" applyFont="0" applyFill="0" applyBorder="0" applyAlignment="0" applyProtection="0"/>
    <xf numFmtId="190" fontId="0" fillId="0" borderId="0" applyFont="0" applyFill="0" applyBorder="0" applyProtection="0">
      <alignment horizontal="right"/>
    </xf>
    <xf numFmtId="14" fontId="36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>
      <alignment/>
      <protection locked="0"/>
    </xf>
    <xf numFmtId="175" fontId="16" fillId="0" borderId="0">
      <alignment/>
      <protection/>
    </xf>
    <xf numFmtId="168" fontId="0" fillId="0" borderId="0" applyFill="0" applyBorder="0" applyAlignment="0" applyProtection="0"/>
    <xf numFmtId="230" fontId="27" fillId="0" borderId="9" applyNumberFormat="0" applyFont="0" applyFill="0" applyAlignment="0" applyProtection="0"/>
    <xf numFmtId="170" fontId="38" fillId="0" borderId="0" applyFill="0" applyBorder="0" applyAlignment="0" applyProtection="0"/>
    <xf numFmtId="3" fontId="16" fillId="0" borderId="10" applyNumberFormat="0" applyBorder="0">
      <alignment/>
      <protection/>
    </xf>
    <xf numFmtId="38" fontId="36" fillId="0" borderId="0" applyFont="0" applyFill="0" applyBorder="0" applyAlignment="0" applyProtection="0"/>
    <xf numFmtId="164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9" fillId="0" borderId="0" applyFont="0" applyFill="0" applyBorder="0" applyAlignment="0" applyProtection="0"/>
    <xf numFmtId="172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39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2" fontId="1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2" fontId="4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2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40" fontId="36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9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40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3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193" fontId="0" fillId="0" borderId="0">
      <alignment/>
      <protection locked="0"/>
    </xf>
    <xf numFmtId="193" fontId="0" fillId="0" borderId="0">
      <alignment/>
      <protection locked="0"/>
    </xf>
    <xf numFmtId="168" fontId="0" fillId="0" borderId="0">
      <alignment horizontal="center"/>
      <protection locked="0"/>
    </xf>
    <xf numFmtId="0" fontId="42" fillId="0" borderId="0">
      <alignment/>
      <protection/>
    </xf>
    <xf numFmtId="175" fontId="42" fillId="0" borderId="0">
      <alignment/>
      <protection/>
    </xf>
    <xf numFmtId="227" fontId="42" fillId="0" borderId="0">
      <alignment/>
      <protection/>
    </xf>
    <xf numFmtId="19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" fontId="45" fillId="0" borderId="0" applyNumberFormat="0" applyFont="0" applyFill="0" applyBorder="0" applyAlignment="0" applyProtection="0"/>
    <xf numFmtId="195" fontId="0" fillId="0" borderId="0">
      <alignment/>
      <protection locked="0"/>
    </xf>
    <xf numFmtId="196" fontId="0" fillId="0" borderId="0">
      <alignment/>
      <protection locked="0"/>
    </xf>
    <xf numFmtId="166" fontId="46" fillId="0" borderId="0">
      <alignment/>
      <protection locked="0"/>
    </xf>
    <xf numFmtId="197" fontId="0" fillId="0" borderId="0" applyFill="0" applyBorder="0">
      <alignment horizontal="right"/>
      <protection/>
    </xf>
    <xf numFmtId="0" fontId="47" fillId="0" borderId="0" applyNumberFormat="0" applyFill="0" applyBorder="0" applyAlignment="0" applyProtection="0"/>
    <xf numFmtId="0" fontId="48" fillId="0" borderId="0">
      <alignment horizontal="left"/>
      <protection/>
    </xf>
    <xf numFmtId="0" fontId="49" fillId="0" borderId="0">
      <alignment horizontal="left"/>
      <protection/>
    </xf>
    <xf numFmtId="0" fontId="50" fillId="0" borderId="0">
      <alignment horizontal="left"/>
      <protection/>
    </xf>
    <xf numFmtId="0" fontId="50" fillId="0" borderId="0" applyNumberFormat="0" applyFill="0" applyBorder="0" applyProtection="0">
      <alignment horizontal="left"/>
    </xf>
    <xf numFmtId="0" fontId="50" fillId="0" borderId="0">
      <alignment horizontal="left"/>
      <protection/>
    </xf>
    <xf numFmtId="186" fontId="0" fillId="21" borderId="1" applyFont="0" applyBorder="0" applyAlignment="0" applyProtection="0"/>
    <xf numFmtId="0" fontId="51" fillId="5" borderId="0">
      <alignment/>
      <protection/>
    </xf>
    <xf numFmtId="3" fontId="52" fillId="26" borderId="1">
      <alignment horizontal="right" vertical="center"/>
      <protection/>
    </xf>
    <xf numFmtId="1" fontId="0" fillId="27" borderId="1">
      <alignment/>
      <protection/>
    </xf>
    <xf numFmtId="0" fontId="53" fillId="4" borderId="0" applyNumberFormat="0" applyBorder="0" applyAlignment="0" applyProtection="0"/>
    <xf numFmtId="215" fontId="54" fillId="0" borderId="0">
      <alignment/>
      <protection/>
    </xf>
    <xf numFmtId="38" fontId="16" fillId="22" borderId="0" applyNumberFormat="0" applyBorder="0" applyAlignment="0" applyProtection="0"/>
    <xf numFmtId="0" fontId="55" fillId="0" borderId="0" applyBorder="0">
      <alignment horizontal="left"/>
      <protection/>
    </xf>
    <xf numFmtId="190" fontId="0" fillId="28" borderId="1" applyNumberFormat="0" applyFont="0" applyAlignment="0">
      <protection/>
    </xf>
    <xf numFmtId="232" fontId="27" fillId="0" borderId="0" applyFont="0" applyFill="0" applyBorder="0" applyAlignment="0" applyProtection="0"/>
    <xf numFmtId="0" fontId="56" fillId="0" borderId="0">
      <alignment horizontal="left"/>
      <protection/>
    </xf>
    <xf numFmtId="0" fontId="56" fillId="0" borderId="0">
      <alignment horizontal="left"/>
      <protection/>
    </xf>
    <xf numFmtId="0" fontId="57" fillId="0" borderId="0" applyProtection="0">
      <alignment horizontal="right" vertical="top"/>
    </xf>
    <xf numFmtId="0" fontId="58" fillId="0" borderId="11" applyNumberFormat="0" applyAlignment="0" applyProtection="0"/>
    <xf numFmtId="0" fontId="58" fillId="0" borderId="12">
      <alignment horizontal="left" vertical="center"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13">
      <alignment horizontal="left" vertical="top"/>
      <protection/>
    </xf>
    <xf numFmtId="0" fontId="60" fillId="0" borderId="0">
      <alignment horizontal="left"/>
      <protection/>
    </xf>
    <xf numFmtId="0" fontId="59" fillId="0" borderId="13">
      <alignment horizontal="left" vertical="top"/>
      <protection/>
    </xf>
    <xf numFmtId="0" fontId="59" fillId="0" borderId="13">
      <alignment horizontal="left" vertical="top"/>
      <protection/>
    </xf>
    <xf numFmtId="0" fontId="61" fillId="0" borderId="13">
      <alignment horizontal="left" vertical="top"/>
      <protection/>
    </xf>
    <xf numFmtId="0" fontId="62" fillId="0" borderId="0">
      <alignment horizontal="left"/>
      <protection/>
    </xf>
    <xf numFmtId="0" fontId="61" fillId="0" borderId="13">
      <alignment horizontal="left" vertical="top"/>
      <protection/>
    </xf>
    <xf numFmtId="0" fontId="63" fillId="0" borderId="13">
      <alignment horizontal="left" vertical="top"/>
      <protection/>
    </xf>
    <xf numFmtId="0" fontId="64" fillId="0" borderId="0">
      <alignment horizontal="left"/>
      <protection/>
    </xf>
    <xf numFmtId="0" fontId="64" fillId="0" borderId="0">
      <alignment horizontal="left"/>
      <protection/>
    </xf>
    <xf numFmtId="0" fontId="65" fillId="0" borderId="0" applyNumberFormat="0" applyFill="0" applyBorder="0" applyAlignment="0" applyProtection="0"/>
    <xf numFmtId="198" fontId="0" fillId="0" borderId="0">
      <alignment/>
      <protection locked="0"/>
    </xf>
    <xf numFmtId="0" fontId="55" fillId="0" borderId="0">
      <alignment/>
      <protection/>
    </xf>
    <xf numFmtId="0" fontId="66" fillId="17" borderId="0" applyNumberFormat="0" applyBorder="0" applyAlignment="0" applyProtection="0"/>
    <xf numFmtId="49" fontId="55" fillId="0" borderId="0">
      <alignment horizontal="left"/>
      <protection/>
    </xf>
    <xf numFmtId="49" fontId="67" fillId="0" borderId="0">
      <alignment horizontal="left"/>
      <protection/>
    </xf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49" fontId="55" fillId="0" borderId="0">
      <alignment/>
      <protection/>
    </xf>
    <xf numFmtId="174" fontId="0" fillId="0" borderId="0" applyFont="0" applyFill="0" applyBorder="0" applyAlignment="0" applyProtection="0"/>
    <xf numFmtId="49" fontId="55" fillId="0" borderId="0">
      <alignment/>
      <protection/>
    </xf>
    <xf numFmtId="49" fontId="55" fillId="0" borderId="0">
      <alignment/>
      <protection/>
    </xf>
    <xf numFmtId="49" fontId="55" fillId="0" borderId="0">
      <alignment vertical="top"/>
      <protection/>
    </xf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10" fontId="16" fillId="28" borderId="1" applyNumberFormat="0" applyBorder="0" applyAlignment="0" applyProtection="0"/>
    <xf numFmtId="0" fontId="70" fillId="0" borderId="14">
      <alignment/>
      <protection/>
    </xf>
    <xf numFmtId="9" fontId="71" fillId="0" borderId="14" applyFill="0" applyAlignment="0" applyProtection="0"/>
    <xf numFmtId="0" fontId="72" fillId="0" borderId="14">
      <alignment/>
      <protection/>
    </xf>
    <xf numFmtId="190" fontId="0" fillId="28" borderId="0" applyNumberFormat="0" applyFont="0" applyBorder="0" applyAlignment="0" applyProtection="0"/>
    <xf numFmtId="174" fontId="16" fillId="28" borderId="15" applyNumberFormat="0" applyFont="0" applyAlignment="0" applyProtection="0"/>
    <xf numFmtId="199" fontId="73" fillId="0" borderId="0">
      <alignment/>
      <protection/>
    </xf>
    <xf numFmtId="200" fontId="73" fillId="0" borderId="0">
      <alignment/>
      <protection/>
    </xf>
    <xf numFmtId="0" fontId="74" fillId="29" borderId="0" applyNumberFormat="0" applyBorder="0" applyProtection="0">
      <alignment/>
    </xf>
    <xf numFmtId="0" fontId="75" fillId="30" borderId="0" applyNumberFormat="0">
      <alignment/>
      <protection/>
    </xf>
    <xf numFmtId="216" fontId="76" fillId="0" borderId="16">
      <alignment horizontal="center"/>
      <protection/>
    </xf>
    <xf numFmtId="18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24" borderId="7" applyNumberFormat="0" applyAlignment="0" applyProtection="0"/>
    <xf numFmtId="1" fontId="78" fillId="1" borderId="17">
      <alignment/>
      <protection locked="0"/>
    </xf>
    <xf numFmtId="235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3" fontId="0" fillId="31" borderId="0" applyFont="0" applyBorder="0" applyAlignment="0">
      <protection/>
    </xf>
    <xf numFmtId="37" fontId="82" fillId="0" borderId="0" applyNumberFormat="0" applyFill="0" applyBorder="0" applyAlignment="0" applyProtection="0"/>
    <xf numFmtId="0" fontId="83" fillId="0" borderId="18" applyNumberFormat="0" applyFill="0" applyAlignment="0" applyProtection="0"/>
    <xf numFmtId="3" fontId="0" fillId="0" borderId="0">
      <alignment/>
      <protection/>
    </xf>
    <xf numFmtId="14" fontId="76" fillId="0" borderId="16">
      <alignment horizontal="center"/>
      <protection/>
    </xf>
    <xf numFmtId="217" fontId="76" fillId="0" borderId="16">
      <alignment/>
      <protection/>
    </xf>
    <xf numFmtId="2" fontId="84" fillId="0" borderId="0" applyFont="0">
      <alignment/>
      <protection/>
    </xf>
    <xf numFmtId="201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3" fontId="44" fillId="0" borderId="0">
      <alignment/>
      <protection/>
    </xf>
    <xf numFmtId="2" fontId="85" fillId="25" borderId="0" applyNumberFormat="0" applyFont="0" applyBorder="0" applyAlignment="0" applyProtection="0"/>
    <xf numFmtId="3" fontId="44" fillId="0" borderId="0">
      <alignment/>
      <protection/>
    </xf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04" fontId="0" fillId="0" borderId="0">
      <alignment/>
      <protection locked="0"/>
    </xf>
    <xf numFmtId="205" fontId="0" fillId="0" borderId="0" applyFont="0" applyFill="0" applyBorder="0" applyProtection="0">
      <alignment horizontal="right"/>
    </xf>
    <xf numFmtId="206" fontId="0" fillId="0" borderId="0" applyFill="0" applyBorder="0" applyProtection="0">
      <alignment horizontal="right"/>
    </xf>
    <xf numFmtId="207" fontId="0" fillId="0" borderId="0" applyFont="0" applyFill="0" applyBorder="0" applyProtection="0">
      <alignment horizontal="right"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08" fontId="0" fillId="0" borderId="0">
      <alignment/>
      <protection/>
    </xf>
    <xf numFmtId="213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08" fontId="0" fillId="0" borderId="0">
      <alignment/>
      <protection/>
    </xf>
    <xf numFmtId="213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0" fontId="86" fillId="0" borderId="19" applyNumberFormat="0" applyFill="0" applyAlignment="0" applyProtection="0"/>
    <xf numFmtId="0" fontId="87" fillId="0" borderId="20" applyNumberFormat="0" applyFill="0" applyAlignment="0" applyProtection="0"/>
    <xf numFmtId="0" fontId="88" fillId="0" borderId="21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16" borderId="0" applyNumberFormat="0" applyBorder="0" applyAlignment="0" applyProtection="0"/>
    <xf numFmtId="0" fontId="91" fillId="16" borderId="0" applyNumberFormat="0" applyBorder="0" applyAlignment="0" applyProtection="0"/>
    <xf numFmtId="3" fontId="52" fillId="26" borderId="22" applyNumberFormat="0">
      <alignment horizontal="right" vertical="center"/>
      <protection/>
    </xf>
    <xf numFmtId="37" fontId="92" fillId="0" borderId="0">
      <alignment/>
      <protection/>
    </xf>
    <xf numFmtId="1" fontId="44" fillId="0" borderId="0">
      <alignment/>
      <protection/>
    </xf>
    <xf numFmtId="179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94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37" fontId="95" fillId="0" borderId="0" applyNumberFormat="0" applyFont="0" applyFill="0" applyBorder="0" applyAlignment="0" applyProtection="0"/>
    <xf numFmtId="0" fontId="0" fillId="28" borderId="23" applyNumberFormat="0" applyFont="0" applyAlignment="0" applyProtection="0"/>
    <xf numFmtId="0" fontId="96" fillId="0" borderId="24">
      <alignment/>
      <protection/>
    </xf>
    <xf numFmtId="1" fontId="35" fillId="0" borderId="0" applyFont="0" applyFill="0" applyBorder="0" applyAlignment="0" applyProtection="0"/>
    <xf numFmtId="218" fontId="29" fillId="0" borderId="16">
      <alignment/>
      <protection/>
    </xf>
    <xf numFmtId="218" fontId="76" fillId="0" borderId="16">
      <alignment/>
      <protection/>
    </xf>
    <xf numFmtId="0" fontId="0" fillId="0" borderId="0">
      <alignment/>
      <protection/>
    </xf>
    <xf numFmtId="0" fontId="97" fillId="22" borderId="6" applyNumberFormat="0" applyAlignment="0" applyProtection="0"/>
    <xf numFmtId="179" fontId="15" fillId="0" borderId="0">
      <alignment/>
      <protection/>
    </xf>
    <xf numFmtId="37" fontId="0" fillId="22" borderId="1">
      <alignment horizontal="right"/>
      <protection/>
    </xf>
    <xf numFmtId="0" fontId="98" fillId="22" borderId="25" applyNumberFormat="0" applyAlignment="0" applyProtection="0"/>
    <xf numFmtId="40" fontId="0" fillId="21" borderId="0">
      <alignment horizontal="right"/>
      <protection/>
    </xf>
    <xf numFmtId="0" fontId="0" fillId="21" borderId="3">
      <alignment/>
      <protection/>
    </xf>
    <xf numFmtId="1" fontId="55" fillId="0" borderId="1" applyFill="0" applyProtection="0">
      <alignment horizontal="center" vertical="top" wrapText="1"/>
    </xf>
    <xf numFmtId="37" fontId="16" fillId="0" borderId="0" applyBorder="0">
      <alignment/>
      <protection locked="0"/>
    </xf>
    <xf numFmtId="0" fontId="0" fillId="0" borderId="0" applyProtection="0">
      <alignment horizontal="left"/>
    </xf>
    <xf numFmtId="0" fontId="0" fillId="0" borderId="0" applyFill="0" applyBorder="0" applyProtection="0">
      <alignment horizontal="left"/>
    </xf>
    <xf numFmtId="0" fontId="0" fillId="0" borderId="0" applyFill="0" applyBorder="0" applyProtection="0">
      <alignment horizontal="left"/>
    </xf>
    <xf numFmtId="0" fontId="99" fillId="0" borderId="0" applyProtection="0">
      <alignment horizontal="left"/>
    </xf>
    <xf numFmtId="0" fontId="60" fillId="0" borderId="0" applyNumberFormat="0" applyFill="0" applyBorder="0" applyProtection="0">
      <alignment horizontal="left"/>
    </xf>
    <xf numFmtId="209" fontId="0" fillId="0" borderId="0" applyFont="0" applyFill="0" applyBorder="0" applyAlignment="0">
      <protection/>
    </xf>
    <xf numFmtId="181" fontId="0" fillId="0" borderId="0" applyFill="0" applyBorder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3" fontId="0" fillId="0" borderId="0" applyFont="0" applyFill="0" applyBorder="0" applyAlignment="0">
      <protection/>
    </xf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5" fontId="0" fillId="0" borderId="0" applyFont="0" applyFill="0" applyBorder="0" applyProtection="0">
      <alignment horizontal="right"/>
    </xf>
    <xf numFmtId="10" fontId="16" fillId="0" borderId="0">
      <alignment/>
      <protection/>
    </xf>
    <xf numFmtId="180" fontId="33" fillId="0" borderId="0" applyFill="0" applyBorder="0">
      <alignment horizontal="right"/>
      <protection/>
    </xf>
    <xf numFmtId="1" fontId="44" fillId="0" borderId="0">
      <alignment/>
      <protection/>
    </xf>
    <xf numFmtId="195" fontId="0" fillId="0" borderId="0">
      <alignment/>
      <protection locked="0"/>
    </xf>
    <xf numFmtId="0" fontId="36" fillId="0" borderId="0">
      <alignment/>
      <protection/>
    </xf>
    <xf numFmtId="183" fontId="0" fillId="0" borderId="0">
      <alignment/>
      <protection/>
    </xf>
    <xf numFmtId="177" fontId="0" fillId="0" borderId="0">
      <alignment/>
      <protection/>
    </xf>
    <xf numFmtId="182" fontId="0" fillId="0" borderId="0">
      <alignment/>
      <protection/>
    </xf>
    <xf numFmtId="219" fontId="0" fillId="0" borderId="0" applyFill="0" applyBorder="0">
      <alignment vertical="top"/>
      <protection/>
    </xf>
    <xf numFmtId="220" fontId="0" fillId="0" borderId="0" applyFill="0" applyBorder="0">
      <alignment vertical="top"/>
      <protection/>
    </xf>
    <xf numFmtId="219" fontId="0" fillId="0" borderId="0" applyFill="0" applyBorder="0">
      <alignment vertical="top"/>
      <protection/>
    </xf>
    <xf numFmtId="0" fontId="35" fillId="22" borderId="1" applyNumberFormat="0" applyFont="0" applyAlignment="0" applyProtection="0"/>
    <xf numFmtId="208" fontId="0" fillId="22" borderId="0" applyNumberFormat="0" applyFont="0" applyBorder="0" applyAlignment="0" applyProtection="0"/>
    <xf numFmtId="9" fontId="36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100" fillId="0" borderId="4">
      <alignment horizontal="center"/>
      <protection/>
    </xf>
    <xf numFmtId="3" fontId="36" fillId="0" borderId="0" applyFont="0" applyFill="0" applyBorder="0" applyAlignment="0" applyProtection="0"/>
    <xf numFmtId="0" fontId="36" fillId="32" borderId="0" applyNumberFormat="0" applyFont="0" applyBorder="0" applyAlignment="0" applyProtection="0"/>
    <xf numFmtId="38" fontId="0" fillId="0" borderId="0" applyFill="0" applyBorder="0">
      <alignment horizontal="center" vertical="top"/>
      <protection/>
    </xf>
    <xf numFmtId="221" fontId="101" fillId="33" borderId="0">
      <alignment/>
      <protection/>
    </xf>
    <xf numFmtId="0" fontId="29" fillId="0" borderId="0">
      <alignment/>
      <protection/>
    </xf>
    <xf numFmtId="0" fontId="102" fillId="0" borderId="0">
      <alignment/>
      <protection/>
    </xf>
    <xf numFmtId="0" fontId="103" fillId="0" borderId="0">
      <alignment/>
      <protection/>
    </xf>
    <xf numFmtId="0" fontId="76" fillId="0" borderId="0">
      <alignment/>
      <protection/>
    </xf>
    <xf numFmtId="3" fontId="0" fillId="34" borderId="1">
      <alignment/>
      <protection/>
    </xf>
    <xf numFmtId="210" fontId="0" fillId="0" borderId="0" applyProtection="0">
      <alignment horizontal="right"/>
    </xf>
    <xf numFmtId="179" fontId="0" fillId="0" borderId="0" applyProtection="0">
      <alignment horizontal="right"/>
    </xf>
    <xf numFmtId="3" fontId="85" fillId="34" borderId="1">
      <alignment/>
      <protection/>
    </xf>
    <xf numFmtId="37" fontId="0" fillId="0" borderId="0" applyNumberFormat="0" applyFill="0" applyBorder="0" applyAlignment="0" applyProtection="0"/>
    <xf numFmtId="0" fontId="35" fillId="0" borderId="0" applyNumberFormat="0" applyFill="0" applyBorder="0">
      <alignment/>
      <protection/>
    </xf>
    <xf numFmtId="0" fontId="104" fillId="21" borderId="0" applyFont="0" applyFill="0" applyAlignment="0">
      <protection/>
    </xf>
    <xf numFmtId="37" fontId="55" fillId="24" borderId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0" fontId="49" fillId="0" borderId="26">
      <alignment vertical="center"/>
      <protection/>
    </xf>
    <xf numFmtId="211" fontId="0" fillId="0" borderId="0">
      <alignment horizontal="left"/>
      <protection/>
    </xf>
    <xf numFmtId="0" fontId="0" fillId="35" borderId="0" applyNumberFormat="0">
      <alignment/>
      <protection/>
    </xf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36" borderId="0" applyNumberFormat="0" applyFont="0" applyBorder="0" applyAlignment="0" applyProtection="0"/>
    <xf numFmtId="0" fontId="0" fillId="0" borderId="0" applyFill="0" applyBorder="0" applyAlignment="0" applyProtection="0"/>
    <xf numFmtId="222" fontId="105" fillId="0" borderId="27">
      <alignment horizontal="justify" vertical="top" wrapText="1"/>
      <protection/>
    </xf>
    <xf numFmtId="201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06" fillId="0" borderId="1">
      <alignment horizontal="center"/>
      <protection/>
    </xf>
    <xf numFmtId="0" fontId="106" fillId="0" borderId="0">
      <alignment horizontal="center" vertical="center"/>
      <protection/>
    </xf>
    <xf numFmtId="0" fontId="107" fillId="37" borderId="0" applyNumberFormat="0" applyFill="0">
      <alignment horizontal="left" vertical="center"/>
      <protection/>
    </xf>
    <xf numFmtId="0" fontId="0" fillId="35" borderId="0" applyNumberFormat="0" applyFont="0" applyBorder="0" applyAlignment="0" applyProtection="0"/>
    <xf numFmtId="0" fontId="35" fillId="22" borderId="0" applyNumberFormat="0" applyFont="0" applyBorder="0" applyAlignment="0" applyProtection="0"/>
    <xf numFmtId="0" fontId="108" fillId="0" borderId="0" applyFill="0" applyBorder="0" applyProtection="0">
      <alignment horizontal="center" vertical="center"/>
    </xf>
    <xf numFmtId="0" fontId="109" fillId="0" borderId="0" applyNumberFormat="0" applyFill="0" applyBorder="0" applyProtection="0">
      <alignment horizontal="left"/>
    </xf>
    <xf numFmtId="230" fontId="110" fillId="0" borderId="15" applyBorder="0" applyProtection="0">
      <alignment horizontal="right" vertical="center"/>
    </xf>
    <xf numFmtId="0" fontId="111" fillId="38" borderId="0" applyBorder="0" applyProtection="0">
      <alignment horizontal="centerContinuous" vertical="center"/>
    </xf>
    <xf numFmtId="0" fontId="111" fillId="39" borderId="15" applyBorder="0" applyProtection="0">
      <alignment horizontal="centerContinuous" vertical="center"/>
    </xf>
    <xf numFmtId="0" fontId="109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108" fillId="0" borderId="0" applyFill="0" applyBorder="0" applyProtection="0">
      <alignment/>
    </xf>
    <xf numFmtId="0" fontId="62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112" fillId="0" borderId="0">
      <alignment horizontal="centerContinuous"/>
      <protection/>
    </xf>
    <xf numFmtId="0" fontId="15" fillId="21" borderId="10" applyNumberFormat="0" applyFont="0" applyFill="0" applyAlignment="0" applyProtection="0"/>
    <xf numFmtId="0" fontId="15" fillId="21" borderId="28" applyNumberFormat="0" applyFont="0" applyFill="0" applyAlignment="0" applyProtection="0"/>
    <xf numFmtId="0" fontId="113" fillId="0" borderId="0" applyNumberFormat="0" applyFill="0" applyBorder="0" applyAlignment="0" applyProtection="0"/>
    <xf numFmtId="0" fontId="74" fillId="29" borderId="0" applyNumberFormat="0" applyBorder="0" applyProtection="0">
      <alignment/>
    </xf>
    <xf numFmtId="0" fontId="35" fillId="0" borderId="0" applyNumberFormat="0" applyFill="0" applyBorder="0" applyAlignment="0" applyProtection="0"/>
    <xf numFmtId="0" fontId="114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15" fillId="0" borderId="0" applyNumberFormat="0" applyFill="0" applyBorder="0" applyProtection="0">
      <alignment/>
    </xf>
    <xf numFmtId="0" fontId="115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14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horizontal="left"/>
      <protection/>
    </xf>
    <xf numFmtId="18" fontId="0" fillId="21" borderId="0" applyFon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0" fillId="0" borderId="0">
      <alignment/>
      <protection/>
    </xf>
    <xf numFmtId="0" fontId="117" fillId="0" borderId="0">
      <alignment vertical="center"/>
      <protection/>
    </xf>
    <xf numFmtId="0" fontId="58" fillId="0" borderId="0">
      <alignment vertical="center"/>
      <protection/>
    </xf>
    <xf numFmtId="0" fontId="117" fillId="0" borderId="0">
      <alignment horizontal="left"/>
      <protection/>
    </xf>
    <xf numFmtId="0" fontId="118" fillId="0" borderId="0" applyFill="0" applyBorder="0" applyAlignment="0" applyProtection="0"/>
    <xf numFmtId="37" fontId="0" fillId="5" borderId="1">
      <alignment horizontal="right"/>
      <protection/>
    </xf>
    <xf numFmtId="3" fontId="0" fillId="40" borderId="1">
      <alignment/>
      <protection/>
    </xf>
    <xf numFmtId="0" fontId="115" fillId="0" borderId="0">
      <alignment/>
      <protection/>
    </xf>
    <xf numFmtId="0" fontId="114" fillId="0" borderId="0">
      <alignment/>
      <protection/>
    </xf>
    <xf numFmtId="175" fontId="74" fillId="41" borderId="0" applyNumberFormat="0" applyProtection="0">
      <alignment/>
    </xf>
    <xf numFmtId="195" fontId="0" fillId="0" borderId="29">
      <alignment/>
      <protection locked="0"/>
    </xf>
    <xf numFmtId="0" fontId="116" fillId="0" borderId="0" applyNumberFormat="0" applyFill="0" applyBorder="0" applyAlignment="0" applyProtection="0"/>
    <xf numFmtId="20" fontId="36" fillId="0" borderId="0">
      <alignment/>
      <protection/>
    </xf>
    <xf numFmtId="0" fontId="74" fillId="29" borderId="0" applyNumberFormat="0" applyBorder="0" applyProtection="0">
      <alignment/>
    </xf>
    <xf numFmtId="0" fontId="119" fillId="0" borderId="0">
      <alignment horizontal="fill"/>
      <protection/>
    </xf>
    <xf numFmtId="0" fontId="0" fillId="0" borderId="0" applyNumberFormat="0" applyFont="0" applyFill="0">
      <alignment/>
      <protection/>
    </xf>
    <xf numFmtId="37" fontId="16" fillId="22" borderId="0" applyNumberFormat="0" applyBorder="0" applyAlignment="0" applyProtection="0"/>
    <xf numFmtId="37" fontId="16" fillId="0" borderId="0">
      <alignment/>
      <protection/>
    </xf>
    <xf numFmtId="37" fontId="16" fillId="16" borderId="0" applyNumberFormat="0" applyBorder="0" applyAlignment="0" applyProtection="0"/>
    <xf numFmtId="3" fontId="0" fillId="0" borderId="30" applyProtection="0">
      <alignment/>
    </xf>
    <xf numFmtId="0" fontId="0" fillId="28" borderId="23" applyNumberFormat="0" applyFont="0" applyAlignment="0" applyProtection="0"/>
    <xf numFmtId="168" fontId="120" fillId="0" borderId="0" applyFont="0" applyFill="0" applyBorder="0" applyAlignment="0" applyProtection="0"/>
    <xf numFmtId="170" fontId="120" fillId="0" borderId="0" applyFont="0" applyFill="0" applyBorder="0" applyAlignment="0" applyProtection="0"/>
    <xf numFmtId="236" fontId="10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37" fontId="16" fillId="0" borderId="0" applyNumberFormat="0" applyFont="0" applyFill="0" applyBorder="0" applyAlignment="0" applyProtection="0"/>
    <xf numFmtId="0" fontId="0" fillId="0" borderId="3" applyBorder="0">
      <alignment/>
      <protection/>
    </xf>
    <xf numFmtId="0" fontId="35" fillId="21" borderId="0" applyNumberFormat="0" applyFont="0" applyAlignment="0" applyProtection="0"/>
    <xf numFmtId="0" fontId="35" fillId="21" borderId="10" applyNumberFormat="0" applyFont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Protection="0">
      <alignment horizontal="right"/>
    </xf>
    <xf numFmtId="177" fontId="0" fillId="0" borderId="0" applyFont="0" applyFill="0" applyBorder="0" applyAlignment="0" applyProtection="0"/>
    <xf numFmtId="0" fontId="122" fillId="3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18" fillId="21" borderId="0" xfId="552" applyFont="1" applyFill="1" applyBorder="1" applyAlignment="1">
      <alignment horizontal="center" vertical="center"/>
      <protection/>
    </xf>
    <xf numFmtId="0" fontId="0" fillId="21" borderId="0" xfId="552" applyFont="1" applyFill="1" applyBorder="1" applyAlignment="1" quotePrefix="1">
      <alignment horizontal="left" vertical="center" wrapText="1"/>
      <protection/>
    </xf>
    <xf numFmtId="0" fontId="125" fillId="21" borderId="0" xfId="552" applyFont="1" applyFill="1" applyBorder="1" applyAlignment="1">
      <alignment vertical="center"/>
      <protection/>
    </xf>
    <xf numFmtId="0" fontId="55" fillId="21" borderId="0" xfId="552" applyFont="1" applyFill="1" applyBorder="1" applyAlignment="1">
      <alignment vertical="center"/>
      <protection/>
    </xf>
    <xf numFmtId="0" fontId="0" fillId="21" borderId="0" xfId="552" applyFont="1" applyFill="1" applyBorder="1" applyAlignment="1">
      <alignment horizontal="left" vertical="center"/>
      <protection/>
    </xf>
    <xf numFmtId="0" fontId="0" fillId="21" borderId="0" xfId="552" applyFont="1" applyFill="1">
      <alignment/>
      <protection/>
    </xf>
    <xf numFmtId="0" fontId="0" fillId="21" borderId="0" xfId="552" applyFont="1" applyFill="1" applyBorder="1">
      <alignment/>
      <protection/>
    </xf>
    <xf numFmtId="0" fontId="55" fillId="21" borderId="15" xfId="552" applyFont="1" applyFill="1" applyBorder="1" applyAlignment="1">
      <alignment horizontal="center"/>
      <protection/>
    </xf>
    <xf numFmtId="0" fontId="55" fillId="21" borderId="0" xfId="552" applyFont="1" applyFill="1" applyBorder="1" applyAlignment="1">
      <alignment horizontal="center"/>
      <protection/>
    </xf>
    <xf numFmtId="0" fontId="127" fillId="21" borderId="0" xfId="552" applyFont="1" applyFill="1" applyBorder="1" applyAlignment="1">
      <alignment vertical="center"/>
      <protection/>
    </xf>
    <xf numFmtId="49" fontId="55" fillId="21" borderId="10" xfId="552" applyNumberFormat="1" applyFont="1" applyFill="1" applyBorder="1" applyAlignment="1">
      <alignment horizontal="left" vertical="center"/>
      <protection/>
    </xf>
    <xf numFmtId="49" fontId="55" fillId="21" borderId="10" xfId="552" applyNumberFormat="1" applyFont="1" applyFill="1" applyBorder="1" applyAlignment="1">
      <alignment horizontal="right" vertical="center"/>
      <protection/>
    </xf>
    <xf numFmtId="3" fontId="55" fillId="21" borderId="10" xfId="552" applyNumberFormat="1" applyFont="1" applyFill="1" applyBorder="1" applyAlignment="1">
      <alignment horizontal="right" vertical="center"/>
      <protection/>
    </xf>
    <xf numFmtId="176" fontId="55" fillId="21" borderId="10" xfId="552" applyNumberFormat="1" applyFont="1" applyFill="1" applyBorder="1" applyAlignment="1">
      <alignment horizontal="right" vertical="center"/>
      <protection/>
    </xf>
    <xf numFmtId="176" fontId="55" fillId="21" borderId="0" xfId="552" applyNumberFormat="1" applyFont="1" applyFill="1" applyBorder="1" applyAlignment="1">
      <alignment horizontal="right" vertical="center"/>
      <protection/>
    </xf>
    <xf numFmtId="243" fontId="55" fillId="21" borderId="10" xfId="552" applyNumberFormat="1" applyFont="1" applyFill="1" applyBorder="1" applyAlignment="1">
      <alignment horizontal="right" vertical="center"/>
      <protection/>
    </xf>
    <xf numFmtId="49" fontId="55" fillId="22" borderId="0" xfId="552" applyNumberFormat="1" applyFont="1" applyFill="1" applyBorder="1" applyAlignment="1">
      <alignment horizontal="left" vertical="center"/>
      <protection/>
    </xf>
    <xf numFmtId="3" fontId="55" fillId="22" borderId="0" xfId="552" applyNumberFormat="1" applyFont="1" applyFill="1" applyBorder="1" applyAlignment="1">
      <alignment horizontal="right" vertical="center"/>
      <protection/>
    </xf>
    <xf numFmtId="176" fontId="55" fillId="22" borderId="0" xfId="552" applyNumberFormat="1" applyFont="1" applyFill="1" applyBorder="1" applyAlignment="1">
      <alignment horizontal="right" vertical="center"/>
      <protection/>
    </xf>
    <xf numFmtId="243" fontId="55" fillId="22" borderId="0" xfId="552" applyNumberFormat="1" applyFont="1" applyFill="1" applyBorder="1" applyAlignment="1">
      <alignment horizontal="right" vertical="center"/>
      <protection/>
    </xf>
    <xf numFmtId="49" fontId="55" fillId="21" borderId="0" xfId="552" applyNumberFormat="1" applyFont="1" applyFill="1" applyBorder="1" applyAlignment="1">
      <alignment horizontal="left" vertical="center"/>
      <protection/>
    </xf>
    <xf numFmtId="49" fontId="0" fillId="21" borderId="0" xfId="552" applyNumberFormat="1" applyFont="1" applyFill="1" applyBorder="1" applyAlignment="1">
      <alignment horizontal="left" vertical="center"/>
      <protection/>
    </xf>
    <xf numFmtId="3" fontId="55" fillId="21" borderId="0" xfId="552" applyNumberFormat="1" applyFont="1" applyFill="1" applyBorder="1" applyAlignment="1">
      <alignment horizontal="right" vertical="center"/>
      <protection/>
    </xf>
    <xf numFmtId="243" fontId="0" fillId="21" borderId="0" xfId="552" applyNumberFormat="1" applyFont="1" applyFill="1" applyBorder="1" applyAlignment="1">
      <alignment horizontal="right" vertical="center"/>
      <protection/>
    </xf>
    <xf numFmtId="243" fontId="55" fillId="21" borderId="0" xfId="552" applyNumberFormat="1" applyFont="1" applyFill="1" applyBorder="1" applyAlignment="1">
      <alignment horizontal="right" vertical="center"/>
      <protection/>
    </xf>
    <xf numFmtId="0" fontId="55" fillId="21" borderId="0" xfId="552" applyFont="1" applyFill="1" applyAlignment="1">
      <alignment vertical="center"/>
      <protection/>
    </xf>
    <xf numFmtId="0" fontId="55" fillId="22" borderId="0" xfId="552" applyFont="1" applyFill="1" applyBorder="1" applyAlignment="1">
      <alignment horizontal="left" vertical="center"/>
      <protection/>
    </xf>
    <xf numFmtId="0" fontId="128" fillId="22" borderId="0" xfId="552" applyFont="1" applyFill="1" applyBorder="1" applyAlignment="1">
      <alignment horizontal="left" vertical="center"/>
      <protection/>
    </xf>
    <xf numFmtId="0" fontId="55" fillId="22" borderId="0" xfId="552" applyFont="1" applyFill="1" applyBorder="1" applyAlignment="1">
      <alignment vertical="center"/>
      <protection/>
    </xf>
    <xf numFmtId="3" fontId="129" fillId="22" borderId="0" xfId="552" applyNumberFormat="1" applyFont="1" applyFill="1" applyBorder="1" applyAlignment="1">
      <alignment horizontal="right" vertical="center"/>
      <protection/>
    </xf>
    <xf numFmtId="3" fontId="129" fillId="21" borderId="0" xfId="552" applyNumberFormat="1" applyFont="1" applyFill="1" applyBorder="1" applyAlignment="1">
      <alignment horizontal="right" vertical="center"/>
      <protection/>
    </xf>
    <xf numFmtId="0" fontId="0" fillId="21" borderId="0" xfId="552" applyFont="1" applyFill="1" applyAlignment="1">
      <alignment vertical="center"/>
      <protection/>
    </xf>
    <xf numFmtId="0" fontId="0" fillId="21" borderId="0" xfId="552" applyFont="1" applyFill="1" applyBorder="1" applyAlignment="1" quotePrefix="1">
      <alignment horizontal="left" vertical="center"/>
      <protection/>
    </xf>
    <xf numFmtId="0" fontId="123" fillId="21" borderId="0" xfId="552" applyFont="1" applyFill="1" applyBorder="1" applyAlignment="1">
      <alignment horizontal="left" vertical="center"/>
      <protection/>
    </xf>
    <xf numFmtId="0" fontId="0" fillId="21" borderId="0" xfId="552" applyFont="1" applyFill="1" applyBorder="1" applyAlignment="1">
      <alignment vertical="center"/>
      <protection/>
    </xf>
    <xf numFmtId="243" fontId="0" fillId="21" borderId="0" xfId="552" applyNumberFormat="1" applyFont="1" applyFill="1" applyBorder="1" applyAlignment="1">
      <alignment horizontal="right" vertical="center"/>
      <protection/>
    </xf>
    <xf numFmtId="243" fontId="0" fillId="21" borderId="0" xfId="582" applyNumberFormat="1" applyFont="1" applyFill="1" applyBorder="1" applyAlignment="1">
      <alignment horizontal="right" vertical="center"/>
    </xf>
    <xf numFmtId="0" fontId="0" fillId="21" borderId="0" xfId="552" applyFont="1" applyFill="1">
      <alignment/>
      <protection/>
    </xf>
    <xf numFmtId="0" fontId="130" fillId="21" borderId="0" xfId="552" applyFont="1" applyFill="1" applyBorder="1">
      <alignment/>
      <protection/>
    </xf>
    <xf numFmtId="0" fontId="0" fillId="21" borderId="0" xfId="552" applyFont="1" applyFill="1" applyBorder="1">
      <alignment/>
      <protection/>
    </xf>
    <xf numFmtId="0" fontId="0" fillId="21" borderId="0" xfId="552" applyFont="1" applyFill="1" applyBorder="1" applyAlignment="1" quotePrefix="1">
      <alignment vertical="center"/>
      <protection/>
    </xf>
    <xf numFmtId="3" fontId="130" fillId="21" borderId="0" xfId="552" applyNumberFormat="1" applyFont="1" applyFill="1" applyBorder="1" applyAlignment="1">
      <alignment horizontal="right" vertical="center"/>
      <protection/>
    </xf>
    <xf numFmtId="175" fontId="123" fillId="21" borderId="0" xfId="582" applyNumberFormat="1" applyFont="1" applyFill="1" applyBorder="1" applyAlignment="1">
      <alignment horizontal="right" vertical="center"/>
    </xf>
    <xf numFmtId="49" fontId="55" fillId="21" borderId="0" xfId="552" applyNumberFormat="1" applyFont="1" applyFill="1" applyBorder="1" applyAlignment="1">
      <alignment vertical="center"/>
      <protection/>
    </xf>
    <xf numFmtId="3" fontId="55" fillId="21" borderId="0" xfId="552" applyNumberFormat="1" applyFont="1" applyFill="1" applyBorder="1" applyAlignment="1">
      <alignment horizontal="center" vertical="center"/>
      <protection/>
    </xf>
    <xf numFmtId="0" fontId="130" fillId="21" borderId="0" xfId="552" applyFont="1" applyFill="1" applyBorder="1">
      <alignment/>
      <protection/>
    </xf>
    <xf numFmtId="243" fontId="0" fillId="21" borderId="0" xfId="552" applyNumberFormat="1" applyFont="1" applyFill="1" applyBorder="1" applyAlignment="1">
      <alignment horizontal="right"/>
      <protection/>
    </xf>
    <xf numFmtId="49" fontId="55" fillId="22" borderId="31" xfId="552" applyNumberFormat="1" applyFont="1" applyFill="1" applyBorder="1" applyAlignment="1">
      <alignment horizontal="left" vertical="center"/>
      <protection/>
    </xf>
    <xf numFmtId="49" fontId="55" fillId="22" borderId="31" xfId="552" applyNumberFormat="1" applyFont="1" applyFill="1" applyBorder="1" applyAlignment="1">
      <alignment horizontal="right" vertical="center"/>
      <protection/>
    </xf>
    <xf numFmtId="3" fontId="55" fillId="22" borderId="31" xfId="552" applyNumberFormat="1" applyFont="1" applyFill="1" applyBorder="1" applyAlignment="1">
      <alignment horizontal="right" vertical="center"/>
      <protection/>
    </xf>
    <xf numFmtId="176" fontId="55" fillId="22" borderId="31" xfId="552" applyNumberFormat="1" applyFont="1" applyFill="1" applyBorder="1" applyAlignment="1">
      <alignment horizontal="right" vertical="center"/>
      <protection/>
    </xf>
    <xf numFmtId="243" fontId="55" fillId="22" borderId="31" xfId="552" applyNumberFormat="1" applyFont="1" applyFill="1" applyBorder="1" applyAlignment="1">
      <alignment horizontal="right" vertical="center"/>
      <protection/>
    </xf>
    <xf numFmtId="0" fontId="55" fillId="21" borderId="31" xfId="552" applyFont="1" applyFill="1" applyBorder="1" applyAlignment="1">
      <alignment vertical="center"/>
      <protection/>
    </xf>
    <xf numFmtId="0" fontId="129" fillId="21" borderId="0" xfId="552" applyFont="1" applyFill="1" applyBorder="1" applyAlignment="1">
      <alignment horizontal="center"/>
      <protection/>
    </xf>
    <xf numFmtId="0" fontId="0" fillId="21" borderId="31" xfId="552" applyFont="1" applyFill="1" applyBorder="1" applyAlignment="1">
      <alignment horizontal="left" vertical="center"/>
      <protection/>
    </xf>
    <xf numFmtId="0" fontId="0" fillId="21" borderId="0" xfId="552" applyFill="1">
      <alignment/>
      <protection/>
    </xf>
    <xf numFmtId="0" fontId="0" fillId="21" borderId="32" xfId="552" applyFont="1" applyFill="1" applyBorder="1" applyAlignment="1">
      <alignment horizontal="left" vertical="center"/>
      <protection/>
    </xf>
    <xf numFmtId="0" fontId="55" fillId="21" borderId="0" xfId="552" applyFont="1" applyFill="1" applyBorder="1" applyAlignment="1">
      <alignment horizontal="left" vertical="center"/>
      <protection/>
    </xf>
    <xf numFmtId="0" fontId="128" fillId="21" borderId="0" xfId="552" applyFont="1" applyFill="1" applyBorder="1" applyAlignment="1">
      <alignment horizontal="left" vertical="center"/>
      <protection/>
    </xf>
    <xf numFmtId="0" fontId="55" fillId="21" borderId="0" xfId="552" applyFont="1" applyFill="1">
      <alignment/>
      <protection/>
    </xf>
    <xf numFmtId="0" fontId="55" fillId="22" borderId="0" xfId="552" applyFont="1" applyFill="1" applyBorder="1" applyAlignment="1">
      <alignment horizontal="left" vertical="center"/>
      <protection/>
    </xf>
    <xf numFmtId="0" fontId="55" fillId="22" borderId="0" xfId="552" applyFont="1" applyFill="1" applyBorder="1" applyAlignment="1" quotePrefix="1">
      <alignment horizontal="left" vertical="center"/>
      <protection/>
    </xf>
    <xf numFmtId="0" fontId="128" fillId="22" borderId="0" xfId="552" applyFont="1" applyFill="1" applyBorder="1" applyAlignment="1">
      <alignment horizontal="left" vertical="center"/>
      <protection/>
    </xf>
    <xf numFmtId="0" fontId="129" fillId="22" borderId="0" xfId="552" applyFont="1" applyFill="1" applyBorder="1">
      <alignment/>
      <protection/>
    </xf>
    <xf numFmtId="243" fontId="55" fillId="22" borderId="0" xfId="552" applyNumberFormat="1" applyFont="1" applyFill="1" applyBorder="1" applyAlignment="1">
      <alignment horizontal="right"/>
      <protection/>
    </xf>
    <xf numFmtId="0" fontId="55" fillId="21" borderId="0" xfId="552" applyFont="1" applyFill="1" applyBorder="1">
      <alignment/>
      <protection/>
    </xf>
    <xf numFmtId="0" fontId="0" fillId="21" borderId="15" xfId="552" applyFont="1" applyFill="1" applyBorder="1" applyAlignment="1">
      <alignment horizontal="left" vertical="center"/>
      <protection/>
    </xf>
    <xf numFmtId="0" fontId="0" fillId="21" borderId="15" xfId="552" applyFont="1" applyFill="1" applyBorder="1" applyAlignment="1" quotePrefix="1">
      <alignment horizontal="left" vertical="center"/>
      <protection/>
    </xf>
    <xf numFmtId="0" fontId="123" fillId="21" borderId="15" xfId="552" applyFont="1" applyFill="1" applyBorder="1" applyAlignment="1">
      <alignment horizontal="left" vertical="center"/>
      <protection/>
    </xf>
    <xf numFmtId="0" fontId="130" fillId="21" borderId="15" xfId="552" applyFont="1" applyFill="1" applyBorder="1">
      <alignment/>
      <protection/>
    </xf>
    <xf numFmtId="9" fontId="0" fillId="21" borderId="15" xfId="582" applyFont="1" applyFill="1" applyBorder="1" applyAlignment="1">
      <alignment horizontal="right"/>
    </xf>
    <xf numFmtId="9" fontId="0" fillId="21" borderId="0" xfId="582" applyFont="1" applyFill="1" applyBorder="1" applyAlignment="1">
      <alignment/>
    </xf>
    <xf numFmtId="9" fontId="0" fillId="21" borderId="0" xfId="582" applyFont="1" applyFill="1" applyAlignment="1">
      <alignment/>
    </xf>
    <xf numFmtId="174" fontId="0" fillId="21" borderId="0" xfId="552" applyNumberFormat="1" applyFont="1" applyFill="1" applyBorder="1">
      <alignment/>
      <protection/>
    </xf>
    <xf numFmtId="0" fontId="125" fillId="21" borderId="31" xfId="552" applyFont="1" applyFill="1" applyBorder="1" applyAlignment="1">
      <alignment vertical="center"/>
      <protection/>
    </xf>
    <xf numFmtId="0" fontId="0" fillId="21" borderId="31" xfId="552" applyFont="1" applyFill="1" applyBorder="1">
      <alignment/>
      <protection/>
    </xf>
    <xf numFmtId="0" fontId="131" fillId="21" borderId="0" xfId="553" applyFont="1" applyFill="1" applyBorder="1" applyAlignment="1">
      <alignment vertical="top" wrapText="1"/>
      <protection/>
    </xf>
    <xf numFmtId="0" fontId="0" fillId="21" borderId="0" xfId="552" applyFill="1" applyBorder="1">
      <alignment/>
      <protection/>
    </xf>
    <xf numFmtId="0" fontId="131" fillId="21" borderId="0" xfId="553" applyFont="1" applyFill="1" applyBorder="1" applyAlignment="1">
      <alignment horizontal="center" vertical="center" wrapText="1"/>
      <protection/>
    </xf>
    <xf numFmtId="0" fontId="133" fillId="21" borderId="0" xfId="553" applyFont="1" applyFill="1" applyBorder="1" applyAlignment="1">
      <alignment vertical="top" wrapText="1"/>
      <protection/>
    </xf>
    <xf numFmtId="0" fontId="0" fillId="21" borderId="0" xfId="552" applyFont="1" applyFill="1" applyBorder="1">
      <alignment/>
      <protection/>
    </xf>
    <xf numFmtId="3" fontId="0" fillId="21" borderId="0" xfId="552" applyNumberFormat="1" applyFill="1" applyBorder="1">
      <alignment/>
      <protection/>
    </xf>
    <xf numFmtId="0" fontId="134" fillId="21" borderId="0" xfId="553" applyFont="1" applyFill="1" applyBorder="1" applyAlignment="1">
      <alignment vertical="top" wrapText="1"/>
      <protection/>
    </xf>
    <xf numFmtId="3" fontId="134" fillId="21" borderId="0" xfId="553" applyNumberFormat="1" applyFont="1" applyFill="1" applyBorder="1" applyAlignment="1">
      <alignment horizontal="right" vertical="top" wrapText="1"/>
      <protection/>
    </xf>
    <xf numFmtId="0" fontId="0" fillId="21" borderId="15" xfId="552" applyFill="1" applyBorder="1">
      <alignment/>
      <protection/>
    </xf>
    <xf numFmtId="0" fontId="132" fillId="21" borderId="0" xfId="553" applyFont="1" applyFill="1" applyBorder="1" applyAlignment="1">
      <alignment vertical="top" wrapText="1"/>
      <protection/>
    </xf>
    <xf numFmtId="175" fontId="132" fillId="21" borderId="0" xfId="553" applyNumberFormat="1" applyFont="1" applyFill="1" applyBorder="1" applyAlignment="1">
      <alignment horizontal="right" vertical="top" wrapText="1"/>
      <protection/>
    </xf>
    <xf numFmtId="176" fontId="132" fillId="21" borderId="0" xfId="553" applyNumberFormat="1" applyFont="1" applyFill="1" applyBorder="1" applyAlignment="1">
      <alignment horizontal="right" vertical="top" wrapText="1"/>
      <protection/>
    </xf>
    <xf numFmtId="175" fontId="134" fillId="21" borderId="0" xfId="582" applyNumberFormat="1" applyFont="1" applyFill="1" applyBorder="1" applyAlignment="1">
      <alignment horizontal="right" vertical="top" wrapText="1"/>
    </xf>
    <xf numFmtId="1" fontId="132" fillId="21" borderId="0" xfId="553" applyNumberFormat="1" applyFont="1" applyFill="1" applyBorder="1" applyAlignment="1">
      <alignment horizontal="right" vertical="top" wrapText="1"/>
      <protection/>
    </xf>
    <xf numFmtId="3" fontId="132" fillId="21" borderId="0" xfId="553" applyNumberFormat="1" applyFont="1" applyFill="1" applyBorder="1" applyAlignment="1">
      <alignment horizontal="right" vertical="top" wrapText="1"/>
      <protection/>
    </xf>
    <xf numFmtId="1" fontId="0" fillId="21" borderId="0" xfId="552" applyNumberFormat="1" applyFill="1" applyBorder="1">
      <alignment/>
      <protection/>
    </xf>
    <xf numFmtId="1" fontId="133" fillId="21" borderId="0" xfId="553" applyNumberFormat="1" applyFont="1" applyFill="1" applyBorder="1" applyAlignment="1">
      <alignment horizontal="right" vertical="top" wrapText="1"/>
      <protection/>
    </xf>
    <xf numFmtId="0" fontId="132" fillId="21" borderId="0" xfId="553" applyFont="1" applyFill="1" applyBorder="1" applyAlignment="1">
      <alignment horizontal="left" vertical="top" wrapText="1" indent="1"/>
      <protection/>
    </xf>
    <xf numFmtId="175" fontId="132" fillId="21" borderId="0" xfId="582" applyNumberFormat="1" applyFont="1" applyFill="1" applyBorder="1" applyAlignment="1">
      <alignment horizontal="right" vertical="top" wrapText="1"/>
    </xf>
    <xf numFmtId="175" fontId="132" fillId="21" borderId="31" xfId="582" applyNumberFormat="1" applyFont="1" applyFill="1" applyBorder="1" applyAlignment="1">
      <alignment horizontal="right" vertical="top" wrapText="1"/>
    </xf>
    <xf numFmtId="0" fontId="131" fillId="21" borderId="0" xfId="552" applyFont="1" applyFill="1" applyBorder="1" applyAlignment="1">
      <alignment vertical="top" wrapText="1"/>
      <protection/>
    </xf>
    <xf numFmtId="0" fontId="133" fillId="21" borderId="0" xfId="552" applyFont="1" applyFill="1" applyBorder="1" applyAlignment="1">
      <alignment vertical="top" wrapText="1"/>
      <protection/>
    </xf>
    <xf numFmtId="0" fontId="132" fillId="21" borderId="0" xfId="552" applyFont="1" applyFill="1" applyBorder="1" applyAlignment="1">
      <alignment horizontal="right" vertical="top" wrapText="1"/>
      <protection/>
    </xf>
    <xf numFmtId="0" fontId="132" fillId="21" borderId="0" xfId="552" applyFont="1" applyFill="1" applyBorder="1" applyAlignment="1">
      <alignment vertical="top" wrapText="1"/>
      <protection/>
    </xf>
    <xf numFmtId="3" fontId="132" fillId="21" borderId="0" xfId="552" applyNumberFormat="1" applyFont="1" applyFill="1" applyBorder="1" applyAlignment="1">
      <alignment horizontal="right" vertical="top" wrapText="1"/>
      <protection/>
    </xf>
    <xf numFmtId="1" fontId="132" fillId="21" borderId="0" xfId="552" applyNumberFormat="1" applyFont="1" applyFill="1" applyBorder="1" applyAlignment="1">
      <alignment horizontal="right" vertical="top" wrapText="1"/>
      <protection/>
    </xf>
    <xf numFmtId="3" fontId="133" fillId="21" borderId="0" xfId="552" applyNumberFormat="1" applyFont="1" applyFill="1" applyBorder="1" applyAlignment="1">
      <alignment horizontal="right" vertical="top" wrapText="1"/>
      <protection/>
    </xf>
    <xf numFmtId="0" fontId="132" fillId="21" borderId="15" xfId="552" applyFont="1" applyFill="1" applyBorder="1" applyAlignment="1">
      <alignment vertical="top" wrapText="1"/>
      <protection/>
    </xf>
    <xf numFmtId="174" fontId="132" fillId="21" borderId="0" xfId="552" applyNumberFormat="1" applyFont="1" applyFill="1" applyBorder="1" applyAlignment="1">
      <alignment horizontal="right" vertical="top" wrapText="1"/>
      <protection/>
    </xf>
    <xf numFmtId="176" fontId="132" fillId="21" borderId="0" xfId="552" applyNumberFormat="1" applyFont="1" applyFill="1" applyBorder="1" applyAlignment="1">
      <alignment horizontal="right" vertical="top" wrapText="1"/>
      <protection/>
    </xf>
    <xf numFmtId="174" fontId="132" fillId="21" borderId="15" xfId="552" applyNumberFormat="1" applyFont="1" applyFill="1" applyBorder="1" applyAlignment="1">
      <alignment horizontal="right" vertical="top" wrapText="1"/>
      <protection/>
    </xf>
    <xf numFmtId="174" fontId="0" fillId="21" borderId="15" xfId="552" applyNumberFormat="1" applyFont="1" applyFill="1" applyBorder="1">
      <alignment/>
      <protection/>
    </xf>
    <xf numFmtId="0" fontId="132" fillId="21" borderId="31" xfId="552" applyFont="1" applyFill="1" applyBorder="1" applyAlignment="1">
      <alignment vertical="top" wrapText="1"/>
      <protection/>
    </xf>
    <xf numFmtId="0" fontId="16" fillId="0" borderId="0" xfId="554" applyFont="1" applyFill="1">
      <alignment/>
      <protection/>
    </xf>
    <xf numFmtId="0" fontId="16" fillId="0" borderId="0" xfId="554" applyFont="1">
      <alignment/>
      <protection/>
    </xf>
    <xf numFmtId="0" fontId="16" fillId="0" borderId="0" xfId="554" applyFont="1" applyBorder="1">
      <alignment/>
      <protection/>
    </xf>
    <xf numFmtId="169" fontId="16" fillId="0" borderId="0" xfId="554" applyNumberFormat="1" applyFont="1">
      <alignment/>
      <protection/>
    </xf>
    <xf numFmtId="0" fontId="136" fillId="21" borderId="0" xfId="554" applyFont="1" applyFill="1" applyAlignment="1">
      <alignment horizontal="right"/>
      <protection/>
    </xf>
    <xf numFmtId="0" fontId="16" fillId="21" borderId="0" xfId="554" applyFont="1" applyFill="1">
      <alignment/>
      <protection/>
    </xf>
    <xf numFmtId="0" fontId="136" fillId="21" borderId="0" xfId="554" applyFont="1" applyFill="1" applyAlignment="1">
      <alignment/>
      <protection/>
    </xf>
    <xf numFmtId="0" fontId="136" fillId="21" borderId="0" xfId="554" applyFont="1" applyFill="1" applyAlignment="1">
      <alignment horizontal="right" wrapText="1"/>
      <protection/>
    </xf>
    <xf numFmtId="0" fontId="124" fillId="21" borderId="15" xfId="554" applyFont="1" applyFill="1" applyBorder="1" applyAlignment="1">
      <alignment horizontal="right"/>
      <protection/>
    </xf>
    <xf numFmtId="0" fontId="35" fillId="21" borderId="0" xfId="554" applyFont="1" applyFill="1" applyAlignment="1">
      <alignment/>
      <protection/>
    </xf>
    <xf numFmtId="0" fontId="16" fillId="21" borderId="0" xfId="554" applyFont="1" applyFill="1" applyAlignment="1">
      <alignment horizontal="right" vertical="top" wrapText="1"/>
      <protection/>
    </xf>
    <xf numFmtId="0" fontId="16" fillId="21" borderId="0" xfId="554" applyFont="1" applyFill="1" applyAlignment="1">
      <alignment/>
      <protection/>
    </xf>
    <xf numFmtId="169" fontId="16" fillId="21" borderId="0" xfId="558" applyNumberFormat="1" applyFont="1" applyFill="1" applyBorder="1">
      <alignment/>
      <protection/>
    </xf>
    <xf numFmtId="0" fontId="35" fillId="21" borderId="0" xfId="554" applyFont="1" applyFill="1" applyBorder="1" applyAlignment="1">
      <alignment/>
      <protection/>
    </xf>
    <xf numFmtId="169" fontId="35" fillId="21" borderId="10" xfId="558" applyNumberFormat="1" applyFont="1" applyFill="1" applyBorder="1">
      <alignment/>
      <protection/>
    </xf>
    <xf numFmtId="0" fontId="137" fillId="21" borderId="15" xfId="554" applyFont="1" applyFill="1" applyBorder="1" applyAlignment="1">
      <alignment horizontal="left"/>
      <protection/>
    </xf>
    <xf numFmtId="0" fontId="137" fillId="21" borderId="0" xfId="554" applyFont="1" applyFill="1" applyAlignment="1">
      <alignment horizontal="left"/>
      <protection/>
    </xf>
    <xf numFmtId="0" fontId="35" fillId="21" borderId="0" xfId="554" applyFont="1" applyFill="1" applyAlignment="1">
      <alignment horizontal="left"/>
      <protection/>
    </xf>
    <xf numFmtId="169" fontId="35" fillId="21" borderId="0" xfId="558" applyNumberFormat="1" applyFont="1" applyFill="1" applyBorder="1">
      <alignment/>
      <protection/>
    </xf>
    <xf numFmtId="0" fontId="127" fillId="21" borderId="12" xfId="552" applyFont="1" applyFill="1" applyBorder="1" applyAlignment="1">
      <alignment vertical="center"/>
      <protection/>
    </xf>
    <xf numFmtId="0" fontId="124" fillId="21" borderId="12" xfId="554" applyFont="1" applyFill="1" applyBorder="1" applyAlignment="1">
      <alignment horizontal="right"/>
      <protection/>
    </xf>
    <xf numFmtId="0" fontId="16" fillId="21" borderId="0" xfId="554" applyFont="1" applyFill="1" applyBorder="1">
      <alignment/>
      <protection/>
    </xf>
    <xf numFmtId="0" fontId="0" fillId="21" borderId="0" xfId="554" applyFill="1">
      <alignment/>
      <protection/>
    </xf>
    <xf numFmtId="169" fontId="35" fillId="21" borderId="15" xfId="558" applyNumberFormat="1" applyFont="1" applyFill="1" applyBorder="1" applyAlignment="1">
      <alignment vertical="top" wrapText="1"/>
      <protection/>
    </xf>
    <xf numFmtId="0" fontId="16" fillId="21" borderId="0" xfId="554" applyFont="1" applyFill="1" applyBorder="1">
      <alignment/>
      <protection/>
    </xf>
    <xf numFmtId="169" fontId="16" fillId="21" borderId="0" xfId="558" applyNumberFormat="1" applyFont="1" applyFill="1" applyBorder="1" applyAlignment="1">
      <alignment vertical="top" wrapText="1"/>
      <protection/>
    </xf>
    <xf numFmtId="0" fontId="0" fillId="21" borderId="0" xfId="554" applyFill="1" applyBorder="1">
      <alignment/>
      <protection/>
    </xf>
    <xf numFmtId="0" fontId="0" fillId="21" borderId="0" xfId="554" applyFont="1" applyFill="1">
      <alignment/>
      <protection/>
    </xf>
    <xf numFmtId="0" fontId="16" fillId="21" borderId="0" xfId="554" applyFont="1" applyFill="1" applyAlignment="1">
      <alignment wrapText="1"/>
      <protection/>
    </xf>
    <xf numFmtId="0" fontId="55" fillId="21" borderId="0" xfId="554" applyFont="1" applyFill="1" applyBorder="1">
      <alignment/>
      <protection/>
    </xf>
    <xf numFmtId="0" fontId="16" fillId="21" borderId="0" xfId="554" applyFont="1" applyFill="1">
      <alignment/>
      <protection/>
    </xf>
    <xf numFmtId="3" fontId="0" fillId="21" borderId="0" xfId="554" applyNumberFormat="1" applyFill="1" applyBorder="1">
      <alignment/>
      <protection/>
    </xf>
    <xf numFmtId="0" fontId="0" fillId="21" borderId="0" xfId="552" applyFont="1" applyFill="1" applyBorder="1">
      <alignment/>
      <protection/>
    </xf>
    <xf numFmtId="243" fontId="0" fillId="21" borderId="0" xfId="552" applyNumberFormat="1" applyFont="1" applyFill="1" applyBorder="1">
      <alignment/>
      <protection/>
    </xf>
    <xf numFmtId="0" fontId="35" fillId="22" borderId="12" xfId="554" applyFont="1" applyFill="1" applyBorder="1" applyAlignment="1">
      <alignment/>
      <protection/>
    </xf>
    <xf numFmtId="169" fontId="35" fillId="22" borderId="12" xfId="558" applyNumberFormat="1" applyFont="1" applyFill="1" applyBorder="1">
      <alignment/>
      <protection/>
    </xf>
    <xf numFmtId="3" fontId="132" fillId="21" borderId="15" xfId="552" applyNumberFormat="1" applyFont="1" applyFill="1" applyBorder="1" applyAlignment="1">
      <alignment horizontal="right" vertical="top" wrapText="1"/>
      <protection/>
    </xf>
    <xf numFmtId="3" fontId="0" fillId="21" borderId="0" xfId="552" applyNumberFormat="1" applyFill="1">
      <alignment/>
      <protection/>
    </xf>
    <xf numFmtId="176" fontId="0" fillId="21" borderId="0" xfId="552" applyNumberFormat="1" applyFill="1" applyBorder="1">
      <alignment/>
      <protection/>
    </xf>
    <xf numFmtId="0" fontId="137" fillId="21" borderId="0" xfId="554" applyFont="1" applyFill="1" applyBorder="1" applyAlignment="1">
      <alignment horizontal="left"/>
      <protection/>
    </xf>
    <xf numFmtId="0" fontId="16" fillId="21" borderId="0" xfId="554" applyFont="1" applyFill="1" applyBorder="1" applyAlignment="1">
      <alignment/>
      <protection/>
    </xf>
    <xf numFmtId="243" fontId="0" fillId="21" borderId="0" xfId="552" applyNumberFormat="1" applyFont="1" applyFill="1" applyBorder="1" applyAlignment="1">
      <alignment horizontal="center"/>
      <protection/>
    </xf>
    <xf numFmtId="0" fontId="55" fillId="21" borderId="15" xfId="552" applyFont="1" applyFill="1" applyBorder="1" applyAlignment="1">
      <alignment horizontal="center"/>
      <protection/>
    </xf>
    <xf numFmtId="0" fontId="127" fillId="21" borderId="15" xfId="552" applyFont="1" applyFill="1" applyBorder="1" applyAlignment="1">
      <alignment vertical="center"/>
      <protection/>
    </xf>
    <xf numFmtId="0" fontId="16" fillId="21" borderId="0" xfId="552" applyFont="1" applyFill="1">
      <alignment/>
      <protection/>
    </xf>
    <xf numFmtId="0" fontId="55" fillId="21" borderId="15" xfId="552" applyFont="1" applyFill="1" applyBorder="1" applyAlignment="1">
      <alignment horizontal="center" vertical="center"/>
      <protection/>
    </xf>
    <xf numFmtId="175" fontId="55" fillId="22" borderId="0" xfId="582" applyNumberFormat="1" applyFont="1" applyFill="1" applyBorder="1" applyAlignment="1">
      <alignment horizontal="right" vertical="center"/>
    </xf>
    <xf numFmtId="0" fontId="55" fillId="21" borderId="15" xfId="552" applyFont="1" applyFill="1" applyBorder="1" applyAlignment="1">
      <alignment horizontal="center" wrapText="1"/>
      <protection/>
    </xf>
    <xf numFmtId="169" fontId="16" fillId="21" borderId="0" xfId="558" applyNumberFormat="1" applyFont="1" applyFill="1" applyBorder="1" applyAlignment="1">
      <alignment horizontal="left" indent="1"/>
      <protection/>
    </xf>
    <xf numFmtId="0" fontId="123" fillId="21" borderId="0" xfId="552" applyFont="1" applyFill="1" applyBorder="1">
      <alignment/>
      <protection/>
    </xf>
    <xf numFmtId="174" fontId="134" fillId="21" borderId="0" xfId="552" applyNumberFormat="1" applyFont="1" applyFill="1" applyBorder="1" applyAlignment="1">
      <alignment horizontal="right" vertical="top" wrapText="1"/>
      <protection/>
    </xf>
    <xf numFmtId="176" fontId="134" fillId="21" borderId="0" xfId="552" applyNumberFormat="1" applyFont="1" applyFill="1" applyBorder="1" applyAlignment="1">
      <alignment horizontal="right" vertical="top" wrapText="1"/>
      <protection/>
    </xf>
    <xf numFmtId="0" fontId="123" fillId="21" borderId="0" xfId="552" applyFont="1" applyFill="1">
      <alignment/>
      <protection/>
    </xf>
    <xf numFmtId="3" fontId="134" fillId="21" borderId="0" xfId="552" applyNumberFormat="1" applyFont="1" applyFill="1" applyBorder="1" applyAlignment="1">
      <alignment horizontal="right" vertical="top" wrapText="1"/>
      <protection/>
    </xf>
    <xf numFmtId="175" fontId="0" fillId="21" borderId="0" xfId="582" applyNumberFormat="1" applyFont="1" applyFill="1" applyAlignment="1">
      <alignment/>
    </xf>
    <xf numFmtId="169" fontId="16" fillId="0" borderId="0" xfId="558" applyNumberFormat="1" applyFont="1" applyFill="1" applyBorder="1">
      <alignment/>
      <protection/>
    </xf>
    <xf numFmtId="0" fontId="35" fillId="21" borderId="0" xfId="554" applyFont="1" applyFill="1" applyBorder="1" applyAlignment="1">
      <alignment horizontal="left"/>
      <protection/>
    </xf>
    <xf numFmtId="0" fontId="133" fillId="21" borderId="0" xfId="553" applyFont="1" applyFill="1" applyBorder="1" applyAlignment="1">
      <alignment horizontal="left" vertical="top" wrapText="1" indent="1"/>
      <protection/>
    </xf>
    <xf numFmtId="0" fontId="132" fillId="21" borderId="0" xfId="553" applyFont="1" applyFill="1" applyBorder="1" applyAlignment="1">
      <alignment horizontal="left" vertical="top" wrapText="1" indent="2"/>
      <protection/>
    </xf>
    <xf numFmtId="0" fontId="132" fillId="21" borderId="0" xfId="553" applyFont="1" applyFill="1" applyBorder="1" applyAlignment="1" quotePrefix="1">
      <alignment horizontal="left" vertical="top" wrapText="1" indent="3"/>
      <protection/>
    </xf>
    <xf numFmtId="0" fontId="132" fillId="21" borderId="15" xfId="552" applyFont="1" applyFill="1" applyBorder="1" applyAlignment="1" quotePrefix="1">
      <alignment horizontal="left" vertical="top" wrapText="1" indent="1"/>
      <protection/>
    </xf>
    <xf numFmtId="244" fontId="132" fillId="21" borderId="15" xfId="157" applyNumberFormat="1" applyFont="1" applyFill="1" applyBorder="1" applyAlignment="1">
      <alignment horizontal="right" vertical="top" wrapText="1"/>
    </xf>
    <xf numFmtId="0" fontId="132" fillId="21" borderId="0" xfId="552" applyFont="1" applyFill="1" applyBorder="1" applyAlignment="1">
      <alignment horizontal="left" vertical="top" wrapText="1" indent="1"/>
      <protection/>
    </xf>
    <xf numFmtId="0" fontId="134" fillId="21" borderId="0" xfId="552" applyFont="1" applyFill="1" applyBorder="1" applyAlignment="1">
      <alignment horizontal="left" vertical="top" wrapText="1" indent="2"/>
      <protection/>
    </xf>
    <xf numFmtId="175" fontId="134" fillId="21" borderId="0" xfId="582" applyNumberFormat="1" applyFont="1" applyFill="1" applyBorder="1" applyAlignment="1">
      <alignment horizontal="right" vertical="top" wrapText="1"/>
    </xf>
    <xf numFmtId="0" fontId="135" fillId="21" borderId="0" xfId="553" applyFont="1" applyFill="1" applyBorder="1" applyAlignment="1">
      <alignment horizontal="center" vertical="center" wrapText="1"/>
      <protection/>
    </xf>
    <xf numFmtId="0" fontId="139" fillId="21" borderId="31" xfId="552" applyFont="1" applyFill="1" applyBorder="1" applyAlignment="1">
      <alignment horizontal="left" vertical="top" wrapText="1"/>
      <protection/>
    </xf>
    <xf numFmtId="0" fontId="0" fillId="21" borderId="31" xfId="552" applyFont="1" applyFill="1" applyBorder="1">
      <alignment/>
      <protection/>
    </xf>
    <xf numFmtId="176" fontId="132" fillId="21" borderId="31" xfId="552" applyNumberFormat="1" applyFont="1" applyFill="1" applyBorder="1" applyAlignment="1">
      <alignment horizontal="right" vertical="top" wrapText="1"/>
      <protection/>
    </xf>
    <xf numFmtId="0" fontId="134" fillId="21" borderId="31" xfId="553" applyFont="1" applyFill="1" applyBorder="1" applyAlignment="1">
      <alignment vertical="top" wrapText="1"/>
      <protection/>
    </xf>
    <xf numFmtId="1" fontId="134" fillId="21" borderId="31" xfId="553" applyNumberFormat="1" applyFont="1" applyFill="1" applyBorder="1" applyAlignment="1">
      <alignment horizontal="right" vertical="top" wrapText="1"/>
      <protection/>
    </xf>
    <xf numFmtId="0" fontId="132" fillId="21" borderId="0" xfId="552" applyFont="1" applyFill="1" applyBorder="1" applyAlignment="1" quotePrefix="1">
      <alignment horizontal="left" vertical="top" wrapText="1" indent="2"/>
      <protection/>
    </xf>
    <xf numFmtId="0" fontId="0" fillId="21" borderId="0" xfId="552" applyFont="1" applyFill="1" applyBorder="1" applyAlignment="1">
      <alignment horizontal="left" vertical="center"/>
      <protection/>
    </xf>
    <xf numFmtId="0" fontId="0" fillId="21" borderId="0" xfId="552" applyFont="1" applyFill="1" applyBorder="1" applyAlignment="1" quotePrefix="1">
      <alignment horizontal="left" vertical="center"/>
      <protection/>
    </xf>
    <xf numFmtId="0" fontId="123" fillId="21" borderId="0" xfId="552" applyFont="1" applyFill="1" applyBorder="1" applyAlignment="1">
      <alignment horizontal="left" vertical="center"/>
      <protection/>
    </xf>
    <xf numFmtId="0" fontId="136" fillId="21" borderId="0" xfId="554" applyFont="1" applyFill="1" applyBorder="1" applyAlignment="1">
      <alignment/>
      <protection/>
    </xf>
    <xf numFmtId="1" fontId="134" fillId="21" borderId="0" xfId="553" applyNumberFormat="1" applyFont="1" applyFill="1" applyBorder="1" applyAlignment="1">
      <alignment horizontal="right" vertical="top" wrapText="1"/>
      <protection/>
    </xf>
    <xf numFmtId="0" fontId="132" fillId="21" borderId="0" xfId="552" applyFont="1" applyFill="1" applyBorder="1" applyAlignment="1">
      <alignment horizontal="left" vertical="top" wrapText="1"/>
      <protection/>
    </xf>
    <xf numFmtId="0" fontId="132" fillId="21" borderId="31" xfId="552" applyFont="1" applyFill="1" applyBorder="1" applyAlignment="1">
      <alignment horizontal="left" vertical="top" wrapText="1" indent="1"/>
      <protection/>
    </xf>
    <xf numFmtId="0" fontId="132" fillId="21" borderId="0" xfId="553" applyFont="1" applyFill="1" applyBorder="1" applyAlignment="1" quotePrefix="1">
      <alignment horizontal="left" vertical="top" wrapText="1" indent="2"/>
      <protection/>
    </xf>
    <xf numFmtId="3" fontId="132" fillId="0" borderId="0" xfId="553" applyNumberFormat="1" applyFont="1" applyFill="1" applyBorder="1" applyAlignment="1">
      <alignment horizontal="right" vertical="top" wrapText="1"/>
      <protection/>
    </xf>
    <xf numFmtId="1" fontId="132" fillId="21" borderId="0" xfId="553" applyNumberFormat="1" applyFont="1" applyFill="1" applyBorder="1" applyAlignment="1">
      <alignment horizontal="right" vertical="top" wrapText="1"/>
      <protection/>
    </xf>
    <xf numFmtId="4" fontId="132" fillId="21" borderId="0" xfId="552" applyNumberFormat="1" applyFont="1" applyFill="1" applyBorder="1" applyAlignment="1">
      <alignment horizontal="right" vertical="top" wrapText="1"/>
      <protection/>
    </xf>
    <xf numFmtId="0" fontId="133" fillId="21" borderId="0" xfId="552" applyFont="1" applyFill="1" applyBorder="1" applyAlignment="1">
      <alignment horizontal="left" vertical="top" wrapText="1"/>
      <protection/>
    </xf>
    <xf numFmtId="3" fontId="55" fillId="21" borderId="0" xfId="552" applyNumberFormat="1" applyFont="1" applyFill="1" applyBorder="1">
      <alignment/>
      <protection/>
    </xf>
    <xf numFmtId="0" fontId="132" fillId="21" borderId="31" xfId="552" applyFont="1" applyFill="1" applyBorder="1" applyAlignment="1">
      <alignment horizontal="left" vertical="top" wrapText="1"/>
      <protection/>
    </xf>
    <xf numFmtId="3" fontId="0" fillId="21" borderId="31" xfId="552" applyNumberFormat="1" applyFont="1" applyFill="1" applyBorder="1">
      <alignment/>
      <protection/>
    </xf>
    <xf numFmtId="0" fontId="132" fillId="21" borderId="15" xfId="552" applyFont="1" applyFill="1" applyBorder="1" applyAlignment="1">
      <alignment horizontal="left" vertical="top" wrapText="1"/>
      <protection/>
    </xf>
    <xf numFmtId="3" fontId="0" fillId="21" borderId="15" xfId="552" applyNumberFormat="1" applyFont="1" applyFill="1" applyBorder="1">
      <alignment/>
      <protection/>
    </xf>
    <xf numFmtId="3" fontId="0" fillId="21" borderId="0" xfId="552" applyNumberFormat="1" applyFont="1" applyFill="1" applyBorder="1">
      <alignment/>
      <protection/>
    </xf>
    <xf numFmtId="0" fontId="130" fillId="21" borderId="0" xfId="552" applyFont="1" applyFill="1" applyBorder="1" applyAlignment="1">
      <alignment vertical="center"/>
      <protection/>
    </xf>
    <xf numFmtId="174" fontId="132" fillId="42" borderId="0" xfId="553" applyNumberFormat="1" applyFont="1" applyFill="1" applyBorder="1" applyAlignment="1">
      <alignment horizontal="right" vertical="top" wrapText="1"/>
      <protection/>
    </xf>
    <xf numFmtId="0" fontId="55" fillId="42" borderId="0" xfId="552" applyFont="1" applyFill="1" applyBorder="1" applyAlignment="1">
      <alignment horizontal="center"/>
      <protection/>
    </xf>
    <xf numFmtId="176" fontId="132" fillId="42" borderId="0" xfId="553" applyNumberFormat="1" applyFont="1" applyFill="1" applyBorder="1" applyAlignment="1">
      <alignment horizontal="right" vertical="top" wrapText="1"/>
      <protection/>
    </xf>
    <xf numFmtId="39" fontId="55" fillId="21" borderId="0" xfId="554" applyNumberFormat="1" applyFont="1" applyFill="1" applyBorder="1">
      <alignment/>
      <protection/>
    </xf>
    <xf numFmtId="169" fontId="16" fillId="21" borderId="0" xfId="558" applyNumberFormat="1" applyFont="1" applyFill="1" applyBorder="1">
      <alignment/>
      <protection/>
    </xf>
    <xf numFmtId="0" fontId="0" fillId="42" borderId="0" xfId="552" applyFont="1" applyFill="1" applyBorder="1">
      <alignment/>
      <protection/>
    </xf>
    <xf numFmtId="0" fontId="16" fillId="21" borderId="0" xfId="554" applyFont="1" applyFill="1" applyAlignment="1">
      <alignment/>
      <protection/>
    </xf>
    <xf numFmtId="0" fontId="128" fillId="21" borderId="0" xfId="552" applyFont="1" applyFill="1" applyBorder="1" applyAlignment="1">
      <alignment vertical="center"/>
      <protection/>
    </xf>
    <xf numFmtId="0" fontId="128" fillId="21" borderId="0" xfId="552" applyFont="1" applyFill="1" applyAlignment="1">
      <alignment vertical="center"/>
      <protection/>
    </xf>
    <xf numFmtId="0" fontId="16" fillId="21" borderId="0" xfId="554" applyFont="1" applyFill="1">
      <alignment/>
      <protection/>
    </xf>
    <xf numFmtId="0" fontId="0" fillId="21" borderId="0" xfId="552" applyFont="1" applyFill="1" applyAlignment="1">
      <alignment vertical="center"/>
      <protection/>
    </xf>
    <xf numFmtId="0" fontId="0" fillId="21" borderId="0" xfId="552" applyFont="1" applyFill="1" applyBorder="1" applyAlignment="1">
      <alignment vertical="center"/>
      <protection/>
    </xf>
    <xf numFmtId="0" fontId="0" fillId="21" borderId="0" xfId="552" applyFont="1" applyFill="1" applyBorder="1" applyAlignment="1">
      <alignment horizontal="left" vertical="center"/>
      <protection/>
    </xf>
    <xf numFmtId="3" fontId="0" fillId="21" borderId="0" xfId="552" applyNumberFormat="1" applyFont="1" applyFill="1" applyBorder="1" applyAlignment="1">
      <alignment horizontal="right" vertical="center"/>
      <protection/>
    </xf>
    <xf numFmtId="175" fontId="123" fillId="21" borderId="0" xfId="582" applyNumberFormat="1" applyFont="1" applyFill="1" applyBorder="1" applyAlignment="1">
      <alignment horizontal="right" vertical="center"/>
    </xf>
    <xf numFmtId="0" fontId="0" fillId="21" borderId="0" xfId="552" applyFont="1" applyFill="1" applyBorder="1" applyAlignment="1">
      <alignment vertical="center" wrapText="1"/>
      <protection/>
    </xf>
    <xf numFmtId="49" fontId="128" fillId="22" borderId="0" xfId="552" applyNumberFormat="1" applyFont="1" applyFill="1" applyBorder="1" applyAlignment="1">
      <alignment horizontal="left" vertical="center"/>
      <protection/>
    </xf>
    <xf numFmtId="0" fontId="128" fillId="22" borderId="0" xfId="552" applyFont="1" applyFill="1" applyBorder="1" applyAlignment="1">
      <alignment vertical="center"/>
      <protection/>
    </xf>
    <xf numFmtId="3" fontId="143" fillId="22" borderId="0" xfId="552" applyNumberFormat="1" applyFont="1" applyFill="1" applyBorder="1" applyAlignment="1">
      <alignment horizontal="right" vertical="center"/>
      <protection/>
    </xf>
    <xf numFmtId="3" fontId="143" fillId="21" borderId="0" xfId="552" applyNumberFormat="1" applyFont="1" applyFill="1" applyBorder="1" applyAlignment="1">
      <alignment horizontal="right" vertical="center"/>
      <protection/>
    </xf>
    <xf numFmtId="243" fontId="128" fillId="22" borderId="0" xfId="552" applyNumberFormat="1" applyFont="1" applyFill="1" applyBorder="1" applyAlignment="1">
      <alignment horizontal="right" vertical="center"/>
      <protection/>
    </xf>
    <xf numFmtId="0" fontId="126" fillId="20" borderId="12" xfId="552" applyFont="1" applyFill="1" applyBorder="1" applyAlignment="1">
      <alignment horizontal="center" vertical="center"/>
      <protection/>
    </xf>
    <xf numFmtId="243" fontId="55" fillId="22" borderId="0" xfId="552" applyNumberFormat="1" applyFont="1" applyFill="1" applyBorder="1" applyAlignment="1">
      <alignment horizontal="right"/>
      <protection/>
    </xf>
    <xf numFmtId="169" fontId="16" fillId="21" borderId="0" xfId="558" applyNumberFormat="1" applyFont="1" applyFill="1" applyBorder="1" applyAlignment="1" quotePrefix="1">
      <alignment horizontal="right"/>
      <protection/>
    </xf>
    <xf numFmtId="245" fontId="55" fillId="22" borderId="11" xfId="558" applyNumberFormat="1" applyFont="1" applyFill="1" applyBorder="1">
      <alignment/>
      <protection/>
    </xf>
    <xf numFmtId="43" fontId="123" fillId="21" borderId="0" xfId="148" applyFont="1" applyFill="1" applyBorder="1" applyAlignment="1">
      <alignment horizontal="right" vertical="center"/>
    </xf>
    <xf numFmtId="0" fontId="16" fillId="21" borderId="0" xfId="554" applyFont="1" applyFill="1" applyBorder="1">
      <alignment/>
      <protection/>
    </xf>
    <xf numFmtId="0" fontId="16" fillId="21" borderId="0" xfId="554" applyFont="1" applyFill="1" applyAlignment="1">
      <alignment wrapText="1"/>
      <protection/>
    </xf>
    <xf numFmtId="9" fontId="0" fillId="21" borderId="0" xfId="582" applyFill="1" applyBorder="1" applyAlignment="1">
      <alignment/>
    </xf>
    <xf numFmtId="175" fontId="0" fillId="21" borderId="0" xfId="582" applyNumberFormat="1" applyFill="1" applyBorder="1" applyAlignment="1">
      <alignment/>
    </xf>
    <xf numFmtId="245" fontId="35" fillId="22" borderId="11" xfId="558" applyNumberFormat="1" applyFont="1" applyFill="1" applyBorder="1">
      <alignment/>
      <protection/>
    </xf>
    <xf numFmtId="169" fontId="35" fillId="22" borderId="11" xfId="558" applyNumberFormat="1" applyFont="1" applyFill="1" applyBorder="1">
      <alignment/>
      <protection/>
    </xf>
    <xf numFmtId="0" fontId="142" fillId="21" borderId="0" xfId="553" applyFont="1" applyFill="1" applyBorder="1" applyAlignment="1">
      <alignment vertical="top" wrapText="1"/>
      <protection/>
    </xf>
    <xf numFmtId="0" fontId="126" fillId="20" borderId="10" xfId="552" applyFont="1" applyFill="1" applyBorder="1" applyAlignment="1">
      <alignment horizontal="center" vertical="center"/>
      <protection/>
    </xf>
    <xf numFmtId="243" fontId="55" fillId="21" borderId="0" xfId="552" applyNumberFormat="1" applyFont="1" applyFill="1" applyBorder="1" applyAlignment="1">
      <alignment vertical="center"/>
      <protection/>
    </xf>
    <xf numFmtId="0" fontId="55" fillId="21" borderId="12" xfId="552" applyFont="1" applyFill="1" applyBorder="1" applyAlignment="1">
      <alignment horizontal="center"/>
      <protection/>
    </xf>
    <xf numFmtId="0" fontId="55" fillId="21" borderId="15" xfId="552" applyFont="1" applyFill="1" applyBorder="1" applyAlignment="1">
      <alignment vertical="center"/>
      <protection/>
    </xf>
    <xf numFmtId="0" fontId="0" fillId="21" borderId="15" xfId="552" applyFont="1" applyFill="1" applyBorder="1" applyAlignment="1">
      <alignment horizontal="left" vertical="center"/>
      <protection/>
    </xf>
    <xf numFmtId="0" fontId="0" fillId="21" borderId="15" xfId="552" applyFont="1" applyFill="1" applyBorder="1">
      <alignment/>
      <protection/>
    </xf>
    <xf numFmtId="9" fontId="0" fillId="21" borderId="15" xfId="582" applyFont="1" applyFill="1" applyBorder="1" applyAlignment="1">
      <alignment/>
    </xf>
    <xf numFmtId="243" fontId="55" fillId="43" borderId="0" xfId="552" applyNumberFormat="1" applyFont="1" applyFill="1" applyBorder="1" applyAlignment="1">
      <alignment horizontal="right" vertical="center"/>
      <protection/>
    </xf>
    <xf numFmtId="243" fontId="55" fillId="43" borderId="31" xfId="552" applyNumberFormat="1" applyFont="1" applyFill="1" applyBorder="1" applyAlignment="1">
      <alignment horizontal="right" vertical="center"/>
      <protection/>
    </xf>
    <xf numFmtId="243" fontId="128" fillId="43" borderId="0" xfId="552" applyNumberFormat="1" applyFont="1" applyFill="1" applyBorder="1" applyAlignment="1">
      <alignment horizontal="right" vertical="center"/>
      <protection/>
    </xf>
    <xf numFmtId="243" fontId="0" fillId="42" borderId="0" xfId="552" applyNumberFormat="1" applyFont="1" applyFill="1" applyBorder="1" applyAlignment="1">
      <alignment horizontal="right" vertical="center"/>
      <protection/>
    </xf>
    <xf numFmtId="0" fontId="55" fillId="21" borderId="12" xfId="552" applyFont="1" applyFill="1" applyBorder="1" applyAlignment="1">
      <alignment horizontal="center" vertical="center"/>
      <protection/>
    </xf>
    <xf numFmtId="0" fontId="126" fillId="20" borderId="15" xfId="552" applyFont="1" applyFill="1" applyBorder="1" applyAlignment="1">
      <alignment horizontal="center" vertical="center"/>
      <protection/>
    </xf>
    <xf numFmtId="0" fontId="0" fillId="21" borderId="0" xfId="552" applyFont="1" applyFill="1" applyBorder="1" applyAlignment="1" quotePrefix="1">
      <alignment horizontal="left" vertical="center" wrapText="1"/>
      <protection/>
    </xf>
    <xf numFmtId="0" fontId="0" fillId="21" borderId="0" xfId="552" applyFont="1" applyFill="1" applyBorder="1" applyAlignment="1">
      <alignment horizontal="left" vertical="center" wrapText="1"/>
      <protection/>
    </xf>
    <xf numFmtId="0" fontId="118" fillId="21" borderId="10" xfId="552" applyFont="1" applyFill="1" applyBorder="1" applyAlignment="1">
      <alignment horizontal="center" vertical="center"/>
      <protection/>
    </xf>
    <xf numFmtId="0" fontId="118" fillId="21" borderId="0" xfId="552" applyFont="1" applyFill="1" applyBorder="1" applyAlignment="1">
      <alignment horizontal="center" vertical="center"/>
      <protection/>
    </xf>
    <xf numFmtId="0" fontId="126" fillId="20" borderId="12" xfId="552" applyFont="1" applyFill="1" applyBorder="1" applyAlignment="1">
      <alignment horizontal="center" vertical="center"/>
      <protection/>
    </xf>
    <xf numFmtId="0" fontId="55" fillId="22" borderId="11" xfId="554" applyFont="1" applyFill="1" applyBorder="1">
      <alignment/>
      <protection/>
    </xf>
    <xf numFmtId="0" fontId="35" fillId="22" borderId="11" xfId="554" applyFont="1" applyFill="1" applyBorder="1">
      <alignment/>
      <protection/>
    </xf>
    <xf numFmtId="0" fontId="35" fillId="22" borderId="11" xfId="554" applyFont="1" applyFill="1" applyBorder="1" applyAlignment="1">
      <alignment wrapText="1"/>
      <protection/>
    </xf>
    <xf numFmtId="0" fontId="118" fillId="21" borderId="15" xfId="552" applyFont="1" applyFill="1" applyBorder="1" applyAlignment="1">
      <alignment horizontal="center" vertical="center"/>
      <protection/>
    </xf>
    <xf numFmtId="0" fontId="135" fillId="21" borderId="10" xfId="553" applyFont="1" applyFill="1" applyBorder="1" applyAlignment="1">
      <alignment horizontal="center" vertical="center" wrapText="1"/>
      <protection/>
    </xf>
    <xf numFmtId="0" fontId="135" fillId="21" borderId="15" xfId="553" applyFont="1" applyFill="1" applyBorder="1" applyAlignment="1">
      <alignment horizontal="center" vertical="center" wrapText="1"/>
      <protection/>
    </xf>
    <xf numFmtId="0" fontId="131" fillId="21" borderId="10" xfId="553" applyFont="1" applyFill="1" applyBorder="1" applyAlignment="1">
      <alignment horizontal="left" vertical="center" wrapText="1"/>
      <protection/>
    </xf>
    <xf numFmtId="0" fontId="131" fillId="21" borderId="15" xfId="553" applyFont="1" applyFill="1" applyBorder="1" applyAlignment="1">
      <alignment horizontal="left" vertical="center" wrapText="1"/>
      <protection/>
    </xf>
    <xf numFmtId="0" fontId="135" fillId="21" borderId="0" xfId="553" applyFont="1" applyFill="1" applyBorder="1" applyAlignment="1">
      <alignment horizontal="center" vertical="center" wrapText="1"/>
      <protection/>
    </xf>
    <xf numFmtId="0" fontId="126" fillId="20" borderId="10" xfId="552" applyFont="1" applyFill="1" applyBorder="1" applyAlignment="1">
      <alignment horizontal="center" vertical="center"/>
      <protection/>
    </xf>
  </cellXfs>
  <cellStyles count="70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 1" xfId="15"/>
    <cellStyle name="%" xfId="16"/>
    <cellStyle name="%_Dane do prezentacji 2Q09" xfId="17"/>
    <cellStyle name="%_rob31" xfId="18"/>
    <cellStyle name="__20080514" xfId="19"/>
    <cellStyle name="__20080514_Plik dla Piotra Plachy_PTK IFS_20090713" xfId="20"/>
    <cellStyle name="__20080514_Plik dla Piotra Plachy_Y100_20090713" xfId="21"/>
    <cellStyle name="__20080606" xfId="22"/>
    <cellStyle name="__20080606_Plik dla Piotra Plachy_PTK IFS_20090713" xfId="23"/>
    <cellStyle name="__20080606_Plik dla Piotra Plachy_Y100_20090713" xfId="24"/>
    <cellStyle name="__20080610_PP" xfId="25"/>
    <cellStyle name="__20080610_PP_Plik dla Piotra Plachy_PTK IFS_20090713" xfId="26"/>
    <cellStyle name="__20080610_PP_Plik dla Piotra Plachy_Y100_20090713" xfId="27"/>
    <cellStyle name="_17-stka_7" xfId="28"/>
    <cellStyle name="_18-stka_7" xfId="29"/>
    <cellStyle name="_20080702 1300 Raport TPSA PTK KPIs 2008 (MB)" xfId="30"/>
    <cellStyle name="_20090206 REv TV" xfId="31"/>
    <cellStyle name="_Analityka" xfId="32"/>
    <cellStyle name="_ARPU_retail_wholesale" xfId="33"/>
    <cellStyle name="_cost_drivers_PS" xfId="34"/>
    <cellStyle name="_Effective tax rate 31.03.08" xfId="35"/>
    <cellStyle name="_Explain" xfId="36"/>
    <cellStyle name="_ExternalCommunication CAPEX 4Q2009_propozycja zmiany zakresu" xfId="37"/>
    <cellStyle name="_Financial PL Layout_values" xfId="38"/>
    <cellStyle name="_Kopia Telco market forecast 2008-2011 v12" xfId="39"/>
    <cellStyle name="_Kopia Telco market forecast 2008-2011 v12_Plik dla Piotra Plachy_PTK IFS_20090713" xfId="40"/>
    <cellStyle name="_Kopia Telco market forecast 2008-2011 v12_Plik dla Piotra Plachy_Y100_20090713" xfId="41"/>
    <cellStyle name="_market_2008_master_5" xfId="42"/>
    <cellStyle name="_market_2008_MW2_PP" xfId="43"/>
    <cellStyle name="_Noty finansowe_12_2001" xfId="44"/>
    <cellStyle name="_OrganicCashFlow_template" xfId="45"/>
    <cellStyle name="_Past performance" xfId="46"/>
    <cellStyle name="_PERSONAL" xfId="47"/>
    <cellStyle name="_PERSONAL_1" xfId="48"/>
    <cellStyle name="_Plik dla Piotra Plachy_PTK IFS_20090409" xfId="49"/>
    <cellStyle name="_Plik dla Piotra Plachy_PTK IFS_20090713" xfId="50"/>
    <cellStyle name="_Plik dla Piotra Plachy_Y100_20090409" xfId="51"/>
    <cellStyle name="_Plik dla Piotra Plachy_Y100_20090713" xfId="52"/>
    <cellStyle name="_SAPS" xfId="53"/>
    <cellStyle name="_SAPS II kw 02 kons" xfId="54"/>
    <cellStyle name="_SAQS I kw 02 kons" xfId="55"/>
    <cellStyle name="_SAQS III kw 2002 kons" xfId="56"/>
    <cellStyle name="_SARS IV kw 02 kons" xfId="57"/>
    <cellStyle name="_SARS IV kw 02 kons kopia A" xfId="58"/>
    <cellStyle name="_SARS_XII_2001 giełda" xfId="59"/>
    <cellStyle name="_SPP 2004 Past Performance" xfId="60"/>
    <cellStyle name="_środki trwałe XII 2001" xfId="61"/>
    <cellStyle name="_SSP_POP_strategic_initiatives_20071108" xfId="62"/>
    <cellStyle name="_TP Group Fluctuation Analysis 3Q 2010_values_sent to IR_v2" xfId="63"/>
    <cellStyle name="_wartości niematerialne i prawne XII 2001" xfId="64"/>
    <cellStyle name="_Wynik 2002r " xfId="65"/>
    <cellStyle name="_znaczące transakcje" xfId="66"/>
    <cellStyle name="=C:\WINNT\SYSTEM32\COMMAND.COM" xfId="67"/>
    <cellStyle name="1,comma" xfId="68"/>
    <cellStyle name="20% - Accent1" xfId="69"/>
    <cellStyle name="20% - Accent2" xfId="70"/>
    <cellStyle name="20% - Accent3" xfId="71"/>
    <cellStyle name="20% - Accent4" xfId="72"/>
    <cellStyle name="20% - Accent5" xfId="73"/>
    <cellStyle name="20% - Accent6" xfId="74"/>
    <cellStyle name="20% - akcent 1" xfId="75"/>
    <cellStyle name="20% - akcent 2" xfId="76"/>
    <cellStyle name="20% - akcent 3" xfId="77"/>
    <cellStyle name="20% - akcent 4" xfId="78"/>
    <cellStyle name="20% - akcent 5" xfId="79"/>
    <cellStyle name="20% - akcent 6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akcent 1" xfId="87"/>
    <cellStyle name="40% - akcent 2" xfId="88"/>
    <cellStyle name="40% - akcent 3" xfId="89"/>
    <cellStyle name="40% - akcent 4" xfId="90"/>
    <cellStyle name="40% - akcent 5" xfId="91"/>
    <cellStyle name="40% - akcent 6" xfId="92"/>
    <cellStyle name="56,7" xfId="93"/>
    <cellStyle name="6" xfId="94"/>
    <cellStyle name="6_C12-09-04" xfId="95"/>
    <cellStyle name="6_C12-2005-01" xfId="96"/>
    <cellStyle name="6_C12-2005-02" xfId="97"/>
    <cellStyle name="6_C12-2005-04" xfId="98"/>
    <cellStyle name="6_Classeur1" xfId="99"/>
    <cellStyle name="6_doc fp" xfId="100"/>
    <cellStyle name="6_Flash" xfId="101"/>
    <cellStyle name="6_FLASH (3)" xfId="102"/>
    <cellStyle name="6_FLASH NORDNET 2005-02" xfId="103"/>
    <cellStyle name="60% - Accent1" xfId="104"/>
    <cellStyle name="60% - Accent2" xfId="105"/>
    <cellStyle name="60% - Accent3" xfId="106"/>
    <cellStyle name="60% - Accent4" xfId="107"/>
    <cellStyle name="60% - Accent5" xfId="108"/>
    <cellStyle name="60% - Accent6" xfId="109"/>
    <cellStyle name="60% - akcent 1" xfId="110"/>
    <cellStyle name="60% - akcent 2" xfId="111"/>
    <cellStyle name="60% - akcent 3" xfId="112"/>
    <cellStyle name="60% - akcent 4" xfId="113"/>
    <cellStyle name="60% - akcent 5" xfId="114"/>
    <cellStyle name="60% - akcent 6" xfId="115"/>
    <cellStyle name="9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Actual Date" xfId="123"/>
    <cellStyle name="AFE" xfId="124"/>
    <cellStyle name="Akcent 1" xfId="125"/>
    <cellStyle name="Akcent 2" xfId="126"/>
    <cellStyle name="Akcent 3" xfId="127"/>
    <cellStyle name="Akcent 4" xfId="128"/>
    <cellStyle name="Akcent 5" xfId="129"/>
    <cellStyle name="Akcent 6" xfId="130"/>
    <cellStyle name="Arial 10" xfId="131"/>
    <cellStyle name="Arial 12" xfId="132"/>
    <cellStyle name="ARIAL NARROW" xfId="133"/>
    <cellStyle name="Bad" xfId="134"/>
    <cellStyle name="BlackStrike" xfId="135"/>
    <cellStyle name="BlackText" xfId="136"/>
    <cellStyle name="blank" xfId="137"/>
    <cellStyle name="blue" xfId="138"/>
    <cellStyle name="BoldText" xfId="139"/>
    <cellStyle name="Border Heavy" xfId="140"/>
    <cellStyle name="Border Thin" xfId="141"/>
    <cellStyle name="British Pound" xfId="142"/>
    <cellStyle name="Calculation" xfId="143"/>
    <cellStyle name="Case" xfId="144"/>
    <cellStyle name="Check Cell" xfId="145"/>
    <cellStyle name="Column Headings" xfId="146"/>
    <cellStyle name="Coma1" xfId="147"/>
    <cellStyle name="Comma" xfId="148"/>
    <cellStyle name="Comma [0]" xfId="149"/>
    <cellStyle name="Comma [1]" xfId="150"/>
    <cellStyle name="Comma [2]" xfId="151"/>
    <cellStyle name="Comma [3]" xfId="152"/>
    <cellStyle name="Comma 0" xfId="153"/>
    <cellStyle name="Comma 0*" xfId="154"/>
    <cellStyle name="Comma 2" xfId="155"/>
    <cellStyle name="Comma, 1 dec" xfId="156"/>
    <cellStyle name="Comma_KPI_3Q10" xfId="157"/>
    <cellStyle name="Comma0" xfId="158"/>
    <cellStyle name="Commodity" xfId="159"/>
    <cellStyle name="Company Name" xfId="160"/>
    <cellStyle name="Control Check" xfId="161"/>
    <cellStyle name="Copied_Input" xfId="162"/>
    <cellStyle name="Cover Date" xfId="163"/>
    <cellStyle name="Cover Subtitle" xfId="164"/>
    <cellStyle name="Cover Title" xfId="165"/>
    <cellStyle name="Currency" xfId="166"/>
    <cellStyle name="Currency [0]" xfId="167"/>
    <cellStyle name="Currency [1]" xfId="168"/>
    <cellStyle name="Currency [2]" xfId="169"/>
    <cellStyle name="Currency [3]" xfId="170"/>
    <cellStyle name="Currency 0" xfId="171"/>
    <cellStyle name="Currency 2" xfId="172"/>
    <cellStyle name="Currency0" xfId="173"/>
    <cellStyle name="Currsmall" xfId="174"/>
    <cellStyle name="Cyan_Leafe" xfId="175"/>
    <cellStyle name="Data Link" xfId="176"/>
    <cellStyle name="Data_Calculation" xfId="177"/>
    <cellStyle name="Date" xfId="178"/>
    <cellStyle name="Date [mmm-yy]" xfId="179"/>
    <cellStyle name="Date Aligned" xfId="180"/>
    <cellStyle name="Date_01 - Home" xfId="181"/>
    <cellStyle name="Datum" xfId="182"/>
    <cellStyle name="Dezimal [0]_revenue" xfId="183"/>
    <cellStyle name="Dezimal_airt-rev" xfId="184"/>
    <cellStyle name="Dia" xfId="185"/>
    <cellStyle name="dollar" xfId="186"/>
    <cellStyle name="Dollars" xfId="187"/>
    <cellStyle name="Dotted Line" xfId="188"/>
    <cellStyle name="Double Accounting" xfId="189"/>
    <cellStyle name="Download" xfId="190"/>
    <cellStyle name="Dziesietny [0]_980708MH Wymiarowanie MSC" xfId="191"/>
    <cellStyle name="Dziesiêtny [0]_Arkusz1" xfId="192"/>
    <cellStyle name="Dziesietny [0]_Arkusz1_First" xfId="193"/>
    <cellStyle name="Dziesiêtny [0]_Arkusz1_First" xfId="194"/>
    <cellStyle name="Dziesietny [0]_Balance Sheet" xfId="195"/>
    <cellStyle name="Dziesiêtny [0]_DANE" xfId="196"/>
    <cellStyle name="Dziesietny [0]_Dimensioning (2)" xfId="197"/>
    <cellStyle name="Dziesiêtny [0]_LSum" xfId="198"/>
    <cellStyle name="Dziesietny [0]_Modul1" xfId="199"/>
    <cellStyle name="Dziesiêtny [0]_OBROTY" xfId="200"/>
    <cellStyle name="Dziesietny [0]_PLDT" xfId="201"/>
    <cellStyle name="Dziesiêtny [0]_PvSalda (2)" xfId="202"/>
    <cellStyle name="Dziesietny [0]_Regina64-models" xfId="203"/>
    <cellStyle name="Dziesiêtny [0]_Sheet1" xfId="204"/>
    <cellStyle name="Dziesietny [0]_Sheet1_Arkusz1" xfId="205"/>
    <cellStyle name="Dziesiêtny [0]_Sheet1_LSum" xfId="206"/>
    <cellStyle name="Dziesietny [0]_Sheet1_Opex1" xfId="207"/>
    <cellStyle name="Dziesiêtny [0]_Sheet1_Szefowie New" xfId="208"/>
    <cellStyle name="Dziesietny [0]_Sheet1_Szefowie New (2)" xfId="209"/>
    <cellStyle name="Dziesiêtny [0]_Sheet1_Szefowie New (2)" xfId="210"/>
    <cellStyle name="Dziesietny [0]_Sheet1_Szefowie New (2)_IDEA_analizy_odchylen" xfId="211"/>
    <cellStyle name="Dziesiêtny [0]_Sheet1_Szefowie New (2)_IDEA_analizy_odchylen" xfId="212"/>
    <cellStyle name="Dziesietny [0]_SUBS-dcs2000" xfId="213"/>
    <cellStyle name="Dziesiêtny [0]_Szefowie New" xfId="214"/>
    <cellStyle name="Dziesietny [0]_Szefowie New_1" xfId="215"/>
    <cellStyle name="Dziesietny_980708MH Wymiarowanie MSC" xfId="216"/>
    <cellStyle name="Dziesiêtny_Arkusz1" xfId="217"/>
    <cellStyle name="Dziesietny_Balance Sheet" xfId="218"/>
    <cellStyle name="Dziesiêtny_DANE" xfId="219"/>
    <cellStyle name="Dziesietny_Dimensioning (2)" xfId="220"/>
    <cellStyle name="Dziesiêtny_Inwest" xfId="221"/>
    <cellStyle name="Dziesietny_Modul1" xfId="222"/>
    <cellStyle name="Dziesiêtny_OBROTY" xfId="223"/>
    <cellStyle name="Dziesietny_PLDT" xfId="224"/>
    <cellStyle name="Dziesiêtny_PvSalda (2)" xfId="225"/>
    <cellStyle name="Dziesietny_Regina64-models" xfId="226"/>
    <cellStyle name="Dziesiêtny_Sheet1" xfId="227"/>
    <cellStyle name="Dziesietny_Sheet1_Arkusz1" xfId="228"/>
    <cellStyle name="Dziesiêtny_Sheet1_LSum" xfId="229"/>
    <cellStyle name="Dziesietny_Sheet1_Opex1" xfId="230"/>
    <cellStyle name="Dziesiêtny_Sheet1_Szefowie New" xfId="231"/>
    <cellStyle name="Dziesietny_Sheet1_Szefowie New (2)" xfId="232"/>
    <cellStyle name="Dziesiêtny_Sheet1_Szefowie New (2)" xfId="233"/>
    <cellStyle name="Dziesietny_Sheet1_Szefowie New (2)_IDEA_analizy_odchylen" xfId="234"/>
    <cellStyle name="Dziesiêtny_Sheet1_Szefowie New (2)_IDEA_analizy_odchylen" xfId="235"/>
    <cellStyle name="Dziesietny_SUBS-dcs2000" xfId="236"/>
    <cellStyle name="Dziesiêtny_Szefowie New" xfId="237"/>
    <cellStyle name="Dziesietny_Szefowie New_1" xfId="238"/>
    <cellStyle name="Encabez1" xfId="239"/>
    <cellStyle name="Encabez2" xfId="240"/>
    <cellStyle name="entrada" xfId="241"/>
    <cellStyle name="Est - $" xfId="242"/>
    <cellStyle name="Est - %" xfId="243"/>
    <cellStyle name="Est 0,000.0" xfId="244"/>
    <cellStyle name="Euro" xfId="245"/>
    <cellStyle name="Explanatory Text" xfId="246"/>
    <cellStyle name="EY House" xfId="247"/>
    <cellStyle name="FF_EURO" xfId="248"/>
    <cellStyle name="Fijo" xfId="249"/>
    <cellStyle name="Financiero" xfId="250"/>
    <cellStyle name="Fixed" xfId="251"/>
    <cellStyle name="Fixlong" xfId="252"/>
    <cellStyle name="Followed Hyperlink" xfId="253"/>
    <cellStyle name="Footer SBILogo1" xfId="254"/>
    <cellStyle name="Footer SBILogo2" xfId="255"/>
    <cellStyle name="Footnote" xfId="256"/>
    <cellStyle name="Footnote Reference" xfId="257"/>
    <cellStyle name="Footnote_HDI - Template BR 2005-01" xfId="258"/>
    <cellStyle name="Formula" xfId="259"/>
    <cellStyle name="Fred" xfId="260"/>
    <cellStyle name="from Input Sheet" xfId="261"/>
    <cellStyle name="From Project Models" xfId="262"/>
    <cellStyle name="Good" xfId="263"/>
    <cellStyle name="GREG" xfId="264"/>
    <cellStyle name="Grey" xfId="265"/>
    <cellStyle name="H 2" xfId="266"/>
    <cellStyle name="hard no." xfId="267"/>
    <cellStyle name="Hard Percent" xfId="268"/>
    <cellStyle name="Header" xfId="269"/>
    <cellStyle name="Header Draft Stamp" xfId="270"/>
    <cellStyle name="Header_Back up forecast 02" xfId="271"/>
    <cellStyle name="Header1" xfId="272"/>
    <cellStyle name="Header2" xfId="273"/>
    <cellStyle name="header3" xfId="274"/>
    <cellStyle name="Heading" xfId="275"/>
    <cellStyle name="Heading 1" xfId="276"/>
    <cellStyle name="Heading 1 Above" xfId="277"/>
    <cellStyle name="Heading 1_Dane do prezentacji 1Q09" xfId="278"/>
    <cellStyle name="Heading 1+" xfId="279"/>
    <cellStyle name="Heading 2" xfId="280"/>
    <cellStyle name="Heading 2 Below" xfId="281"/>
    <cellStyle name="Heading 2_Dane do prezentacji 1Q09" xfId="282"/>
    <cellStyle name="Heading 2+" xfId="283"/>
    <cellStyle name="Heading 3" xfId="284"/>
    <cellStyle name="Heading 3+" xfId="285"/>
    <cellStyle name="Heading 4" xfId="286"/>
    <cellStyle name="Heading1" xfId="287"/>
    <cellStyle name="Heading2" xfId="288"/>
    <cellStyle name="Highlight" xfId="289"/>
    <cellStyle name="HspColumn" xfId="290"/>
    <cellStyle name="HspColumnBottom" xfId="291"/>
    <cellStyle name="HspCurrency" xfId="292"/>
    <cellStyle name="HspNonCurrency" xfId="293"/>
    <cellStyle name="HspPage" xfId="294"/>
    <cellStyle name="HspPercentage" xfId="295"/>
    <cellStyle name="HspPlanType" xfId="296"/>
    <cellStyle name="HspPOV" xfId="297"/>
    <cellStyle name="HspRow" xfId="298"/>
    <cellStyle name="Hyperlink" xfId="299"/>
    <cellStyle name="Input" xfId="300"/>
    <cellStyle name="Input [yellow]" xfId="301"/>
    <cellStyle name="Input Normal" xfId="302"/>
    <cellStyle name="Input Percent" xfId="303"/>
    <cellStyle name="input value" xfId="304"/>
    <cellStyle name="Input1" xfId="305"/>
    <cellStyle name="Input2" xfId="306"/>
    <cellStyle name="InputCurrency" xfId="307"/>
    <cellStyle name="InputNormal" xfId="308"/>
    <cellStyle name="Inputs" xfId="309"/>
    <cellStyle name="Inputs2" xfId="310"/>
    <cellStyle name="Interest" xfId="311"/>
    <cellStyle name="Jason" xfId="312"/>
    <cellStyle name="Javier" xfId="313"/>
    <cellStyle name="Komma [0]_Assumptions" xfId="314"/>
    <cellStyle name="Komma_Assumptions" xfId="315"/>
    <cellStyle name="Komórka zaznaczona" xfId="316"/>
    <cellStyle name="kopregel" xfId="317"/>
    <cellStyle name="LB Style" xfId="318"/>
    <cellStyle name="Lien hypertexte visité_ML-D2G-PRJ-BENCH-05_Maquette_tbdDEDIdF" xfId="319"/>
    <cellStyle name="Lien hypertexte_BPSonitel_V4.xls Graphique 1" xfId="320"/>
    <cellStyle name="Link" xfId="321"/>
    <cellStyle name="Linked" xfId="322"/>
    <cellStyle name="Linked Cell" xfId="323"/>
    <cellStyle name="m1" xfId="324"/>
    <cellStyle name="Maturity" xfId="325"/>
    <cellStyle name="Metric tons" xfId="326"/>
    <cellStyle name="Millares [00]" xfId="327"/>
    <cellStyle name="Millares_Flash-NOV-2001" xfId="328"/>
    <cellStyle name="Milliers [0]_AFFRE12.XLS Graphique 1" xfId="329"/>
    <cellStyle name="Milliers_AFFRE12.XLS Graphique 1" xfId="330"/>
    <cellStyle name="mod1" xfId="331"/>
    <cellStyle name="Model_Calculation" xfId="332"/>
    <cellStyle name="modelo1" xfId="333"/>
    <cellStyle name="Moeda [0]_CFADS.xls Gráfico 1" xfId="334"/>
    <cellStyle name="Moeda_CFADS.xls Gráfico 1" xfId="335"/>
    <cellStyle name="Monétaire [0]_AFFRE12.XLS Graphique 1" xfId="336"/>
    <cellStyle name="Monétaire_AFFRE12.XLS Graphique 1" xfId="337"/>
    <cellStyle name="Monetario" xfId="338"/>
    <cellStyle name="Multiple" xfId="339"/>
    <cellStyle name="Multiple [1]" xfId="340"/>
    <cellStyle name="Multiple_01 - Home" xfId="341"/>
    <cellStyle name="n" xfId="342"/>
    <cellStyle name="n_01 - Home" xfId="343"/>
    <cellStyle name="n_01 - PDG" xfId="344"/>
    <cellStyle name="n_01 - Wanadoo" xfId="345"/>
    <cellStyle name="n_01- Synthèse Wanadoo PFA10" xfId="346"/>
    <cellStyle name="n_01-Synthèse Home" xfId="347"/>
    <cellStyle name="n_02 - Synthèse Wanadoo" xfId="348"/>
    <cellStyle name="n_02 - Synthèse Wanadoo_COM B2004" xfId="349"/>
    <cellStyle name="n_02 - Synthèse Wanadoo_Communication 08-2003" xfId="350"/>
    <cellStyle name="n_02 - Synthèse Wanadoo_Communication 12-2003" xfId="351"/>
    <cellStyle name="n_02 - Synthèse Wanadoo_Communication définition" xfId="352"/>
    <cellStyle name="n_02- Synthèse Wanadoo B2004" xfId="353"/>
    <cellStyle name="n_02b - Détail Accès" xfId="354"/>
    <cellStyle name="n_03a - Synthèse BU accès" xfId="355"/>
    <cellStyle name="n_04a - Détail BU accès" xfId="356"/>
    <cellStyle name="n_04b - Détail BU accès fiches pays" xfId="357"/>
    <cellStyle name="n_1- Conso Home" xfId="358"/>
    <cellStyle name="n_1- Synthèse Fin" xfId="359"/>
    <cellStyle name="n_10-KPI" xfId="360"/>
    <cellStyle name="n_2005-01 Externe" xfId="361"/>
    <cellStyle name="n_4- Communication" xfId="362"/>
    <cellStyle name="n_a- Analyse Wanadoo Externe" xfId="363"/>
    <cellStyle name="n_B 2005" xfId="364"/>
    <cellStyle name="n_Buffer B04" xfId="365"/>
    <cellStyle name="n_CA CARAT Home FR" xfId="366"/>
    <cellStyle name="n_Classeur1" xfId="367"/>
    <cellStyle name="n_c-mse budget 2005 v4" xfId="368"/>
    <cellStyle name="n_CMSE_WanadooUK _V0 (2)" xfId="369"/>
    <cellStyle name="n_COM 25-10-04" xfId="370"/>
    <cellStyle name="n_COM B2004" xfId="371"/>
    <cellStyle name="n_Communication 08-2003" xfId="372"/>
    <cellStyle name="n_Communication 12-2003" xfId="373"/>
    <cellStyle name="n_Communication 2004" xfId="374"/>
    <cellStyle name="n_Communication définition" xfId="375"/>
    <cellStyle name="n_Copie de 01-Synthèse Home" xfId="376"/>
    <cellStyle name="n_Cumul" xfId="377"/>
    <cellStyle name="n_DBR2005_04" xfId="378"/>
    <cellStyle name="n_DBR2005_05" xfId="379"/>
    <cellStyle name="n_Delta parc" xfId="380"/>
    <cellStyle name="n_Docs CODIR" xfId="381"/>
    <cellStyle name="n_EDA" xfId="382"/>
    <cellStyle name="n_EDA - Template Budget 2005 v2" xfId="383"/>
    <cellStyle name="n_Flash" xfId="384"/>
    <cellStyle name="n_Flash Conso 2003-10" xfId="385"/>
    <cellStyle name="n_Flash Conso 2004-02" xfId="386"/>
    <cellStyle name="n_Flash Conso 2004-03" xfId="387"/>
    <cellStyle name="n_Flash Conso Home 2004-09" xfId="388"/>
    <cellStyle name="n_Flash Conso Home 2005-02V2" xfId="389"/>
    <cellStyle name="n_Flash Conso Home 2005-03" xfId="390"/>
    <cellStyle name="n_Flash inter" xfId="391"/>
    <cellStyle name="n_Flash September eresMas" xfId="392"/>
    <cellStyle name="n_Flash September eresMas_01 - Home" xfId="393"/>
    <cellStyle name="n_Flash September eresMas_01 - PDG" xfId="394"/>
    <cellStyle name="n_Flash September eresMas_01 - Wanadoo" xfId="395"/>
    <cellStyle name="n_Flash September eresMas_01- Synthèse Wanadoo PFA10" xfId="396"/>
    <cellStyle name="n_Flash September eresMas_01-Synthèse Home" xfId="397"/>
    <cellStyle name="n_Flash September eresMas_02 - Synthèse Wanadoo" xfId="398"/>
    <cellStyle name="n_Flash September eresMas_02 - Synthèse Wanadoo_COM B2004" xfId="399"/>
    <cellStyle name="n_Flash September eresMas_02 - Synthèse Wanadoo_Communication 08-2003" xfId="400"/>
    <cellStyle name="n_Flash September eresMas_02 - Synthèse Wanadoo_Communication 12-2003" xfId="401"/>
    <cellStyle name="n_Flash September eresMas_02 - Synthèse Wanadoo_Communication définition" xfId="402"/>
    <cellStyle name="n_Flash September eresMas_02- Synthèse Wanadoo B2004" xfId="403"/>
    <cellStyle name="n_Flash September eresMas_02b - Détail Accès" xfId="404"/>
    <cellStyle name="n_Flash September eresMas_03a - Synthèse BU accès" xfId="405"/>
    <cellStyle name="n_Flash September eresMas_04a - Détail BU accès" xfId="406"/>
    <cellStyle name="n_Flash September eresMas_04b - Détail BU accès fiches pays" xfId="407"/>
    <cellStyle name="n_Flash September eresMas_1- Conso Home" xfId="408"/>
    <cellStyle name="n_Flash September eresMas_1- Synthèse Fin" xfId="409"/>
    <cellStyle name="n_Flash September eresMas_10-KPI" xfId="410"/>
    <cellStyle name="n_Flash September eresMas_2005-01 Externe" xfId="411"/>
    <cellStyle name="n_Flash September eresMas_4- Communication" xfId="412"/>
    <cellStyle name="n_Flash September eresMas_a- Analyse Wanadoo Externe" xfId="413"/>
    <cellStyle name="n_Flash September eresMas_B 2005" xfId="414"/>
    <cellStyle name="n_Flash September eresMas_Buffer B04" xfId="415"/>
    <cellStyle name="n_Flash September eresMas_CA CARAT Home FR" xfId="416"/>
    <cellStyle name="n_Flash September eresMas_Classeur1" xfId="417"/>
    <cellStyle name="n_Flash September eresMas_c-mse budget 2005 v4" xfId="418"/>
    <cellStyle name="n_Flash September eresMas_CMSE_WanadooUK _V0 (2)" xfId="419"/>
    <cellStyle name="n_Flash September eresMas_COM 25-10-04" xfId="420"/>
    <cellStyle name="n_Flash September eresMas_COM B2004" xfId="421"/>
    <cellStyle name="n_Flash September eresMas_Communication 08-2003" xfId="422"/>
    <cellStyle name="n_Flash September eresMas_Communication 12-2003" xfId="423"/>
    <cellStyle name="n_Flash September eresMas_Communication 2004" xfId="424"/>
    <cellStyle name="n_Flash September eresMas_Communication définition" xfId="425"/>
    <cellStyle name="n_Flash September eresMas_Copie de 01-Synthèse Home" xfId="426"/>
    <cellStyle name="n_Flash September eresMas_Cumul" xfId="427"/>
    <cellStyle name="n_Flash September eresMas_DBR2005_04" xfId="428"/>
    <cellStyle name="n_Flash September eresMas_DBR2005_05" xfId="429"/>
    <cellStyle name="n_Flash September eresMas_Delta parc" xfId="430"/>
    <cellStyle name="n_Flash September eresMas_Docs CODIR" xfId="431"/>
    <cellStyle name="n_Flash September eresMas_EDA" xfId="432"/>
    <cellStyle name="n_Flash September eresMas_EDA - Template Budget 2005 v2" xfId="433"/>
    <cellStyle name="n_Flash September eresMas_Flash" xfId="434"/>
    <cellStyle name="n_Flash September eresMas_Flash Conso 2003-10" xfId="435"/>
    <cellStyle name="n_Flash September eresMas_Flash Conso 2004-02" xfId="436"/>
    <cellStyle name="n_Flash September eresMas_Flash Conso 2004-03" xfId="437"/>
    <cellStyle name="n_Flash September eresMas_Flash Conso Home 2004-09" xfId="438"/>
    <cellStyle name="n_Flash September eresMas_Flash Conso Home 2005-02V2" xfId="439"/>
    <cellStyle name="n_Flash September eresMas_Flash Conso Home 2005-03" xfId="440"/>
    <cellStyle name="n_Flash September eresMas_Flash inter" xfId="441"/>
    <cellStyle name="n_Flash September eresMas_HDI - Template Budget 2005" xfId="442"/>
    <cellStyle name="n_Flash September eresMas_HDI-B2005" xfId="443"/>
    <cellStyle name="n_Flash September eresMas_Input 1 Home" xfId="444"/>
    <cellStyle name="n_Flash September eresMas_Input 2 Home" xfId="445"/>
    <cellStyle name="n_Flash September eresMas_IT Conso 2004 " xfId="446"/>
    <cellStyle name="n_Flash September eresMas_KPI's" xfId="447"/>
    <cellStyle name="n_Flash September eresMas_Marketing Wanadoo1" xfId="448"/>
    <cellStyle name="n_Flash September eresMas_MGRH Home" xfId="449"/>
    <cellStyle name="n_Flash September eresMas_MILESTONES_MARCH" xfId="450"/>
    <cellStyle name="n_Flash September eresMas_OPEX " xfId="451"/>
    <cellStyle name="n_Flash September eresMas_PDM" xfId="452"/>
    <cellStyle name="n_Flash September eresMas_PFA 04-2003 Wanadoo" xfId="453"/>
    <cellStyle name="n_Flash September eresMas_PFA 04-2003 Wanadoo FT" xfId="454"/>
    <cellStyle name="n_Flash September eresMas_PJ Template BR 01-2004" xfId="455"/>
    <cellStyle name="n_Flash September eresMas_Prés TB B2005 France" xfId="456"/>
    <cellStyle name="n_Flash September eresMas_Présentation B2005 France" xfId="457"/>
    <cellStyle name="n_Flash September eresMas_QRF 07-2003 Wanadoo V2" xfId="458"/>
    <cellStyle name="n_Flash September eresMas_R&amp;O" xfId="459"/>
    <cellStyle name="n_Flash September eresMas_Reporting FT 2004-03" xfId="460"/>
    <cellStyle name="n_Flash September eresMas_SCR 2005_06Tool" xfId="461"/>
    <cellStyle name="n_Flash September eresMas_SCR Excel Reporting Tool" xfId="462"/>
    <cellStyle name="n_Flash September eresMas_Synthèse 03-2004" xfId="463"/>
    <cellStyle name="n_Flash September eresMas_Synthèse 1b" xfId="464"/>
    <cellStyle name="n_Flash September eresMas_Synthèse 1c" xfId="465"/>
    <cellStyle name="n_Flash September eresMas_Synthèse Accès" xfId="466"/>
    <cellStyle name="n_Flash September eresMas_Synthèse Achievements" xfId="467"/>
    <cellStyle name="n_Flash September eresMas_Synthèse PFA 04" xfId="468"/>
    <cellStyle name="n_Flash September eresMas_TOP synthèse Chantier 02-2004 copy" xfId="469"/>
    <cellStyle name="n_Flash September eresMas_VERIF ISP" xfId="470"/>
    <cellStyle name="n_Flash September eresMas_VM" xfId="471"/>
    <cellStyle name="n_Flash September eresMas_VM - Template Budget 2005 v2" xfId="472"/>
    <cellStyle name="n_Flash September eresMas_VM PFA04 BUD05 VB" xfId="473"/>
    <cellStyle name="n_Flash September eresMas_Wanadoo España Flash 2004" xfId="474"/>
    <cellStyle name="n_Flash September eresMas_Wanadoo España Flash 2004 03 VALORES" xfId="475"/>
    <cellStyle name="n_Flash September eresMas_Wanadoo España Flash 2004 04 valores" xfId="476"/>
    <cellStyle name="n_Flash September eresMas_Wanadoo España Flash 2004 051" xfId="477"/>
    <cellStyle name="n_Flash September eresMas_Wanadoo Espana Flash 2004 12" xfId="478"/>
    <cellStyle name="n_Flash September eresMas_Wanadoo España Flash 2004 12" xfId="479"/>
    <cellStyle name="n_Flash September eresMas_Wanadoo France B2004" xfId="480"/>
    <cellStyle name="n_Flash September eresMas_waterflow 2" xfId="481"/>
    <cellStyle name="n_Flash September eresMas_WEM B2004" xfId="482"/>
    <cellStyle name="n_Flash September eresMas_WES Flash Jun04" xfId="483"/>
    <cellStyle name="n_Flash September eresMas_WES Flash Nov04" xfId="484"/>
    <cellStyle name="n_Flash September eresMas_WES Flash October_04" xfId="485"/>
    <cellStyle name="n_Flash September eresMas_WES Sourcing 2004" xfId="486"/>
    <cellStyle name="n_Flash September eresMas_WES-FLAS" xfId="487"/>
    <cellStyle name="n_Flash September eresMas_WFR Sourcing 2002-2004" xfId="488"/>
    <cellStyle name="n_HDI - Template Budget 2005" xfId="489"/>
    <cellStyle name="n_HDI-B2005" xfId="490"/>
    <cellStyle name="n_Input 1 Home" xfId="491"/>
    <cellStyle name="n_Input 2 Home" xfId="492"/>
    <cellStyle name="n_IT Conso 2004 " xfId="493"/>
    <cellStyle name="n_KPI's" xfId="494"/>
    <cellStyle name="n_Marketing Wanadoo1" xfId="495"/>
    <cellStyle name="n_MGRH Home" xfId="496"/>
    <cellStyle name="n_MILESTONES_MARCH" xfId="497"/>
    <cellStyle name="n_OPEX " xfId="498"/>
    <cellStyle name="n_PDM" xfId="499"/>
    <cellStyle name="n_PFA 04-2003 Wanadoo" xfId="500"/>
    <cellStyle name="n_PFA 04-2003 Wanadoo FT" xfId="501"/>
    <cellStyle name="n_PJ Template BR 01-2004" xfId="502"/>
    <cellStyle name="n_Prés TB B2005 France" xfId="503"/>
    <cellStyle name="n_Présentation B2005 France" xfId="504"/>
    <cellStyle name="n_QRF 07-2003 Wanadoo V2" xfId="505"/>
    <cellStyle name="n_R&amp;O" xfId="506"/>
    <cellStyle name="n_Reporting FT 2004-03" xfId="507"/>
    <cellStyle name="n_SCR 2005_06Tool" xfId="508"/>
    <cellStyle name="n_SCR Excel Reporting Tool" xfId="509"/>
    <cellStyle name="n_Synthèse 03-2004" xfId="510"/>
    <cellStyle name="n_Synthèse 1b" xfId="511"/>
    <cellStyle name="n_Synthèse 1c" xfId="512"/>
    <cellStyle name="n_Synthèse Accès" xfId="513"/>
    <cellStyle name="n_Synthèse Achievements" xfId="514"/>
    <cellStyle name="n_Synthèse PFA 04" xfId="515"/>
    <cellStyle name="n_TOP synthèse Chantier 02-2004 copy" xfId="516"/>
    <cellStyle name="n_VERIF ISP" xfId="517"/>
    <cellStyle name="n_VM" xfId="518"/>
    <cellStyle name="n_VM - Template Budget 2005 v2" xfId="519"/>
    <cellStyle name="n_VM PFA04 BUD05 VB" xfId="520"/>
    <cellStyle name="n_Wanadoo España Flash 2004" xfId="521"/>
    <cellStyle name="n_Wanadoo España Flash 2004 03 VALORES" xfId="522"/>
    <cellStyle name="n_Wanadoo España Flash 2004 04 valores" xfId="523"/>
    <cellStyle name="n_Wanadoo España Flash 2004 051" xfId="524"/>
    <cellStyle name="n_Wanadoo Espana Flash 2004 12" xfId="525"/>
    <cellStyle name="n_Wanadoo España Flash 2004 12" xfId="526"/>
    <cellStyle name="n_Wanadoo France B2004" xfId="527"/>
    <cellStyle name="n_waterflow 2" xfId="528"/>
    <cellStyle name="n_WEM B2004" xfId="529"/>
    <cellStyle name="n_WES Flash Jun04" xfId="530"/>
    <cellStyle name="n_WES Flash Nov04" xfId="531"/>
    <cellStyle name="n_WES Flash October_04" xfId="532"/>
    <cellStyle name="n_WES Sourcing 2004" xfId="533"/>
    <cellStyle name="n_WES-FLAS" xfId="534"/>
    <cellStyle name="n_WFR Sourcing 2002-2004" xfId="535"/>
    <cellStyle name="Nagłówek 1" xfId="536"/>
    <cellStyle name="Nagłówek 2" xfId="537"/>
    <cellStyle name="Nagłówek 3" xfId="538"/>
    <cellStyle name="Nagłówek 4" xfId="539"/>
    <cellStyle name="Name" xfId="540"/>
    <cellStyle name="Neutral" xfId="541"/>
    <cellStyle name="Neutralne" xfId="542"/>
    <cellStyle name="Never Changes" xfId="543"/>
    <cellStyle name="no dec" xfId="544"/>
    <cellStyle name="NORAYAS" xfId="545"/>
    <cellStyle name="Normal - Style1" xfId="546"/>
    <cellStyle name="Normal - Style2" xfId="547"/>
    <cellStyle name="Normal - Style3" xfId="548"/>
    <cellStyle name="Normal - Style4" xfId="549"/>
    <cellStyle name="Normal - Style5" xfId="550"/>
    <cellStyle name="Normal 2" xfId="551"/>
    <cellStyle name="Normal_KPIs" xfId="552"/>
    <cellStyle name="Normal_Sheet1" xfId="553"/>
    <cellStyle name="Normal_TP Group Fluctuation Analysis 3Q 2010_values_sent to IR_v2" xfId="554"/>
    <cellStyle name="NormalGB" xfId="555"/>
    <cellStyle name="NormalHelv" xfId="556"/>
    <cellStyle name="normální_laroux" xfId="557"/>
    <cellStyle name="Normalny_4Q2005 arkusz MSSF" xfId="558"/>
    <cellStyle name="NOT" xfId="559"/>
    <cellStyle name="Note" xfId="560"/>
    <cellStyle name="Notes" xfId="561"/>
    <cellStyle name="number" xfId="562"/>
    <cellStyle name="Number Bold" xfId="563"/>
    <cellStyle name="Number Normal" xfId="564"/>
    <cellStyle name="N葯Б" xfId="565"/>
    <cellStyle name="Obliczenia" xfId="566"/>
    <cellStyle name="Onedec" xfId="567"/>
    <cellStyle name="Out_range" xfId="568"/>
    <cellStyle name="Output" xfId="569"/>
    <cellStyle name="Output Amounts" xfId="570"/>
    <cellStyle name="Output Line Items" xfId="571"/>
    <cellStyle name="OverHead" xfId="572"/>
    <cellStyle name="P&amp;L Numbers" xfId="573"/>
    <cellStyle name="Page Heading" xfId="574"/>
    <cellStyle name="Page Heading Large" xfId="575"/>
    <cellStyle name="Page Heading Small" xfId="576"/>
    <cellStyle name="Page Heading_01 - Home" xfId="577"/>
    <cellStyle name="Page Number" xfId="578"/>
    <cellStyle name="pc1" xfId="579"/>
    <cellStyle name="pcent" xfId="580"/>
    <cellStyle name="pct_sub" xfId="581"/>
    <cellStyle name="Percent" xfId="582"/>
    <cellStyle name="Percent [0%]" xfId="583"/>
    <cellStyle name="Percent [0.00%]" xfId="584"/>
    <cellStyle name="Percent [0]" xfId="585"/>
    <cellStyle name="Percent [1]" xfId="586"/>
    <cellStyle name="Percent [2]" xfId="587"/>
    <cellStyle name="Percent Hard" xfId="588"/>
    <cellStyle name="percentage" xfId="589"/>
    <cellStyle name="Perlong" xfId="590"/>
    <cellStyle name="PLAN1" xfId="591"/>
    <cellStyle name="Porcentaje" xfId="592"/>
    <cellStyle name="port" xfId="593"/>
    <cellStyle name="Pounds" xfId="594"/>
    <cellStyle name="Pounds (0)" xfId="595"/>
    <cellStyle name="Pounds_01 - Home" xfId="596"/>
    <cellStyle name="Price" xfId="597"/>
    <cellStyle name="Price  .00" xfId="598"/>
    <cellStyle name="Price_PERSONAL" xfId="599"/>
    <cellStyle name="Private" xfId="600"/>
    <cellStyle name="Private1" xfId="601"/>
    <cellStyle name="Prozent_Anadat" xfId="602"/>
    <cellStyle name="PSChar" xfId="603"/>
    <cellStyle name="PSDate" xfId="604"/>
    <cellStyle name="PSDec" xfId="605"/>
    <cellStyle name="PSHeading" xfId="606"/>
    <cellStyle name="PSInt" xfId="607"/>
    <cellStyle name="PSSpacer" xfId="608"/>
    <cellStyle name="Qty" xfId="609"/>
    <cellStyle name="radek" xfId="610"/>
    <cellStyle name="Reporting Bold" xfId="611"/>
    <cellStyle name="Reporting Bold 12" xfId="612"/>
    <cellStyle name="Reporting Bold 14" xfId="613"/>
    <cellStyle name="Reporting Normal" xfId="614"/>
    <cellStyle name="results" xfId="615"/>
    <cellStyle name="Results % 3 dp" xfId="616"/>
    <cellStyle name="Results 3 dp" xfId="617"/>
    <cellStyle name="results_01 - Home" xfId="618"/>
    <cellStyle name="Right" xfId="619"/>
    <cellStyle name="Row Headings" xfId="620"/>
    <cellStyle name="Row Ignore" xfId="621"/>
    <cellStyle name="Row Title 1" xfId="622"/>
    <cellStyle name="Row Title 2" xfId="623"/>
    <cellStyle name="Row Title 3" xfId="624"/>
    <cellStyle name="Row Total" xfId="625"/>
    <cellStyle name="Salomon Logo" xfId="626"/>
    <cellStyle name="Section name" xfId="627"/>
    <cellStyle name="Sensitivity" xfId="628"/>
    <cellStyle name="Separador de milhares [0]_IGP-M" xfId="629"/>
    <cellStyle name="Separador de milhares_IGP-M" xfId="630"/>
    <cellStyle name="Shaded" xfId="631"/>
    <cellStyle name="Single Accounting" xfId="632"/>
    <cellStyle name="Special" xfId="633"/>
    <cellStyle name="Spreadsheet title" xfId="634"/>
    <cellStyle name="Standaard_39" xfId="635"/>
    <cellStyle name="Standard_airt-rev" xfId="636"/>
    <cellStyle name="Styl 1" xfId="637"/>
    <cellStyle name="Styl 2" xfId="638"/>
    <cellStyle name="style" xfId="639"/>
    <cellStyle name="style1" xfId="640"/>
    <cellStyle name="style2" xfId="641"/>
    <cellStyle name="Sum" xfId="642"/>
    <cellStyle name="Summary" xfId="643"/>
    <cellStyle name="Table Col Head" xfId="644"/>
    <cellStyle name="Table Head" xfId="645"/>
    <cellStyle name="Table Head Aligned" xfId="646"/>
    <cellStyle name="Table Head Blue" xfId="647"/>
    <cellStyle name="Table Head Green" xfId="648"/>
    <cellStyle name="Table Head_HDI - Template BR 2005-01" xfId="649"/>
    <cellStyle name="Table Source" xfId="650"/>
    <cellStyle name="Table Sub Head" xfId="651"/>
    <cellStyle name="Table Text" xfId="652"/>
    <cellStyle name="Table Title" xfId="653"/>
    <cellStyle name="Table Units" xfId="654"/>
    <cellStyle name="Table_Header" xfId="655"/>
    <cellStyle name="TableBase" xfId="656"/>
    <cellStyle name="TableHead" xfId="657"/>
    <cellStyle name="Tekst objaśnienia" xfId="658"/>
    <cellStyle name="test" xfId="659"/>
    <cellStyle name="Text" xfId="660"/>
    <cellStyle name="Text 1" xfId="661"/>
    <cellStyle name="Text 2" xfId="662"/>
    <cellStyle name="Text Head 1" xfId="663"/>
    <cellStyle name="Text Head 2" xfId="664"/>
    <cellStyle name="Text Indent 1" xfId="665"/>
    <cellStyle name="Text Indent 2" xfId="666"/>
    <cellStyle name="þ_x001D_ð &amp;ý&amp;†ýG_x0008_€ X&#10;_x0007__x0001__x0001_" xfId="667"/>
    <cellStyle name="þ_x001D_ð &amp;ý&amp;†ýG_x0008_€ X&#10;_x0007__x0001__x0001_" xfId="668"/>
    <cellStyle name="Tiitre1" xfId="669"/>
    <cellStyle name="Time" xfId="670"/>
    <cellStyle name="Times 10" xfId="671"/>
    <cellStyle name="Times 12" xfId="672"/>
    <cellStyle name="Title" xfId="673"/>
    <cellStyle name="Titles" xfId="674"/>
    <cellStyle name="Titre 1" xfId="675"/>
    <cellStyle name="Titre 2" xfId="676"/>
    <cellStyle name="Titre3" xfId="677"/>
    <cellStyle name="titre4" xfId="678"/>
    <cellStyle name="To Financials" xfId="679"/>
    <cellStyle name="To_Financial_statements" xfId="680"/>
    <cellStyle name="TOC 1" xfId="681"/>
    <cellStyle name="TOC 2" xfId="682"/>
    <cellStyle name="Tocopilla" xfId="683"/>
    <cellStyle name="Total" xfId="684"/>
    <cellStyle name="Tytuł" xfId="685"/>
    <cellStyle name="Uhrzeit" xfId="686"/>
    <cellStyle name="Undefined" xfId="687"/>
    <cellStyle name="Underline_Single" xfId="688"/>
    <cellStyle name="UNITS" xfId="689"/>
    <cellStyle name="Unprot" xfId="690"/>
    <cellStyle name="Unprot$" xfId="691"/>
    <cellStyle name="Unprot_COPE DIS Sep 14" xfId="692"/>
    <cellStyle name="Unprotect" xfId="693"/>
    <cellStyle name="Uwaga" xfId="694"/>
    <cellStyle name="Valuta [0]_Assumptions" xfId="695"/>
    <cellStyle name="Valuta_Assumptions" xfId="696"/>
    <cellStyle name="Währung [0]_RESULT" xfId="697"/>
    <cellStyle name="Währung_airt-rev" xfId="698"/>
    <cellStyle name="Warning Text" xfId="699"/>
    <cellStyle name="web_ normal" xfId="700"/>
    <cellStyle name="White" xfId="701"/>
    <cellStyle name="WhitePattern" xfId="702"/>
    <cellStyle name="WhitePattern1" xfId="703"/>
    <cellStyle name="WhiteText" xfId="704"/>
    <cellStyle name="Year" xfId="705"/>
    <cellStyle name="Yen" xfId="706"/>
    <cellStyle name="Złe" xfId="707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externalLink" Target="externalLinks/externalLink56.xml" /><Relationship Id="rId64" Type="http://schemas.openxmlformats.org/officeDocument/2006/relationships/externalLink" Target="externalLinks/externalLink57.xml" /><Relationship Id="rId65" Type="http://schemas.openxmlformats.org/officeDocument/2006/relationships/externalLink" Target="externalLinks/externalLink58.xml" /><Relationship Id="rId66" Type="http://schemas.openxmlformats.org/officeDocument/2006/relationships/externalLink" Target="externalLinks/externalLink59.xml" /><Relationship Id="rId67" Type="http://schemas.openxmlformats.org/officeDocument/2006/relationships/externalLink" Target="externalLinks/externalLink60.xml" /><Relationship Id="rId68" Type="http://schemas.openxmlformats.org/officeDocument/2006/relationships/externalLink" Target="externalLinks/externalLink61.xml" /><Relationship Id="rId69" Type="http://schemas.openxmlformats.org/officeDocument/2006/relationships/externalLink" Target="externalLinks/externalLink62.xml" /><Relationship Id="rId70" Type="http://schemas.openxmlformats.org/officeDocument/2006/relationships/externalLink" Target="externalLinks/externalLink63.xml" /><Relationship Id="rId71" Type="http://schemas.openxmlformats.org/officeDocument/2006/relationships/externalLink" Target="externalLinks/externalLink64.xml" /><Relationship Id="rId72" Type="http://schemas.openxmlformats.org/officeDocument/2006/relationships/externalLink" Target="externalLinks/externalLink65.xml" /><Relationship Id="rId73" Type="http://schemas.openxmlformats.org/officeDocument/2006/relationships/externalLink" Target="externalLinks/externalLink66.xml" /><Relationship Id="rId7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6</xdr:row>
      <xdr:rowOff>9525</xdr:rowOff>
    </xdr:from>
    <xdr:to>
      <xdr:col>5</xdr:col>
      <xdr:colOff>952500</xdr:colOff>
      <xdr:row>9</xdr:row>
      <xdr:rowOff>76200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266825" y="1190625"/>
          <a:ext cx="6381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&lt;root/&gt;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180975</xdr:colOff>
      <xdr:row>50</xdr:row>
      <xdr:rowOff>85725</xdr:rowOff>
    </xdr:from>
    <xdr:to>
      <xdr:col>26</xdr:col>
      <xdr:colOff>0</xdr:colOff>
      <xdr:row>53</xdr:row>
      <xdr:rowOff>200025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80975" y="9782175"/>
          <a:ext cx="161829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Pro forma adjusted for deconsolidation of  Wirtualna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Polska (1Q'14) and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Contact Center(3Q'14-3Q'15) and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after reclassification of wholesale SMS service  revenue from "Data, messaging, content and M2M" to "Enterprise solutions &amp; networks"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 Change is calculated based on pro forma figures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Jola\BSPD\MARKET%20SIZING\MOJE\linie%20telefoniczne%20i%20BB%20Astrer%20i%20UPC_200801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BP_Groupe\Versions%20du%20BP%20et%20suivi\2006%2002%2028%20%20Ambition%202006%20mensualis&#233;e\BFR%20TOP%20Challenge%202005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Monthly%20Reporting\2006\02%20Feb\FT\Spain%20-%20V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vergnn1\Desktop\R&amp;O%20-%20Internation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4\PERMANENT%202004\02-%20Maquettes%20Reporting\WFR%20Reporting%20%2020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alaeron\LOCALS~1\Temp\04b%20-%20D&#233;tail%20BU%20acc&#232;s%20fiches%20pay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SSERAUD\00%20-%20Reporting%202003\03%20-%202003\CDR%20CMO\03%20-%20(PG2)%20Tickets\TB%20PG203-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SebasKos\Desktop\2007%20pliki%20do%20analizy%20cor\Capex%202006%20&amp;%20D&amp;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6%20-%20Budget\Budget2005\1%20UAG%20-%20Voix%20&amp;%20Messageries\CARAT%20V1\CA%20UAG%20PFA04%20B05%20Carat%20(04-10-06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RAFIC\3%20-%20Budget\UAG_05\UAG\saisie%20Carat%20du%2026-10\UAG%20charges%20Carat%202610%20Synth&#232;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PROGNOZY\prognoza03_2003\analizy\amortyzacj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CGEST\Lazaroo\REPORTING%202004\2004-04%20PFA\Pr&#233;sentation%2007-06-04\R&#233;conciliations%20Woo-F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PERMANENT%202003\Maquettes%20Reporting%202003\WIN%20Reporting%2020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2003-10\Flash%202003-04\Freeserve%20Flash%20Ap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TRAFIC\4%20-%20Report\UAG\AAY-AIH\2004\05\Reporting\Classeur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Lazaroo\REPORTING%202005\PERMANENT%202005\Maquette%20Flash%20BU\Wanadoo%20NL%20Flash%202005%20full%20essbase%20check%20240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PERMANENT%202004\02-%20Maquettes%20Reporting\Historique%20MGP\UA%20Trafic%20200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2004-09\Reporting%20Groupe%202004-09\02%20-%20Acc&#232;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Lazaroo\REPORTING%202005\2005-03\Reporting%20Division%202005-03\04-%20Equipements%20Domestiques%20&amp;%20Acc&#232;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4.134.32.249\data\Mijn%20documenten\EuroNet%20BV\BV-98\Budgets%201998\Revenues%20Budget%209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WINNT\Profiles\baerbe\Temporary%20Internet%20Files\OLK10\amortyzacj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bearingpoint.com/Documents%20and%20Settings\olivier.piroelle\My%20Documents\BC_Jobs\France%20Telecom\Top%20Com\TdB\FT_TOPCom_TdB_opi_03030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CIBD%20East%20Coast\Latin%20America\EresMas\Nilo\Presentations\Revenue%20and%20Cost%20Benchmarking%20Analysis\Analysis%20for%20Presentat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TDI%20REORG%20DRP%202004\EFFECTIFS%202004\effectif%20DRP%20pour%20TDi%20version%20DAF%20bis%20version%2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PFA%20DRP%2003-2003%20V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PFA%2004-2003\CAPEX%20DRP%20PFA04-200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BUD%20DPR%202004%20VO_%20CODOP%2008-08-03%20V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RICHARD%20CG\BR%20DRP%202003\04-2003\BR%20DRP%2003-200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Gestion\Production\Rolling%20forecast\p&amp;lwkijuin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FRANK~1.RIB\LOCALS~1\Temp\flsh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office\finance\Budget%202000%20V2\Budget%202000%20Final%20V2\Budget%20V2\Final%20Budget%202000%20V2%2019-11-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ASVU6303\Local%20Settings\Temporary%20Internet%20Files\OLK6E\Unused%20pre-flash%20analysis%20slide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MP\rapportage%20nov%20%20waar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Business%20Analists\Budget%202002\Presentaties\HRM%202002-V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Files%20from%20Postoffice\Budget%202002\Budget%20mode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pafp01\public\WINDOWS\TEMP\0-5-10%20BP%20U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BUREAUTIQUE\Budget%202004\BUR%20envoi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9\4Q2009\Work\Fluktuation%20TPSA%20i%20Grupa\pomocnicze\provision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External%20Reporting\2005\Q1\Group\Q1%2005%20%20Presentation%20Excel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akiet%20konsolidacyjny\pakiet%20marzec%202002\zastaw\Nokia%20-%20faktury%20-%20dane%20do%20zastawu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roces%20finansowania%20bankowego%20dla%20NOKIA\Drawdown\ci&#261;gnienie%20IV\ciagnienie%201a%20-%20faktoring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TEMP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W-PULKOWNIK\aws\CONSO98\CSO0698\EFILE98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2003\12.2003\PAS%204Q2003\Materialy%20od%20spolek\F00%20TPSA\Zadania-Diana%20G\Str%2071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ane\Iwona%20Praca\2004\II%20Q%202004\Noty\D&#322;ug\D&#321;UG%20MSSF%202Q%2004_STR%20WALUT_06.07.04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CS\1_contra\2002%20Invoicing\Pozostale\invoicesQ3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ane%20na%20temat%20kontraktu%20NOKIA\Nokia_dane_faktury_zestawienia_ci&#261;gnienia\equipment%20costs%20-%20trial%20-%20check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Documents%20and%20Settings\rush0d1\Local%20Settings\Temp\Temporary%20Directory%201%20for%20Programme%20Reports.zip\Programme%20Reports\Top%2015%20-%20Programme%20Report%20Summary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6_19wrzesnia2002\platne%20przez%20PTK%20-%2016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7_4%20pa&#380;dziernika2002\Euqipment%20&amp;%20Services%20Costs%20-%20Drawdown%2017-%20direct%20Supplier%20paymen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VAT_przy_ciagnieciach\VAT_Ciagnienie%2018\vat_DRAWDOWN18_CALC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9_29pazdziernika2002\Platne_przez_PTK_19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8_18pazdziernika2002\Euqipment%20&amp;%20Services%20Costs%20-%20Drawdown%2018-%20direct%20Supplier%20paymen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Rts\TPSA%20EURO%20Finance%20B.V\Excel\Annual%20Report%202002-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MOJE%20DOKUMENTY\2004\Archiwum%20korekt%20FT\FT%20adjustments%20December\Derivatives%20adjustment\swap%20FT%20GAAP2004M12%20(version%20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My%20Documents\Project%20Delta%20Consumer%20Propositions%20v0.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flodhj1\Local%20Settings\Temp\ASD%20roadma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etk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</sheetNames>
    <sheetDataSet>
      <sheetData sheetId="0">
        <row r="26">
          <cell r="U26">
            <v>6</v>
          </cell>
        </row>
      </sheetData>
      <sheetData sheetId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WC 2005-2006 target"/>
      <sheetName val="Feuil3"/>
      <sheetName val="#REF"/>
      <sheetName val="#¡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&amp;O - Internation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>
        <row r="10">
          <cell r="B10">
            <v>1</v>
          </cell>
        </row>
        <row r="11">
          <cell r="B11">
            <v>1</v>
          </cell>
        </row>
      </sheetData>
      <sheetData sheetId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>
        <row r="9">
          <cell r="B9" t="str">
            <v>U=2003.04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</sheetNames>
    <sheetDataSet>
      <sheetData sheetId="2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</v>
          </cell>
          <cell r="D28">
            <v>106772.76144</v>
          </cell>
          <cell r="E28">
            <v>81066.31382</v>
          </cell>
          <cell r="F28">
            <v>98618.40277</v>
          </cell>
          <cell r="G28">
            <v>50588.08437</v>
          </cell>
          <cell r="H28">
            <v>79829.571</v>
          </cell>
          <cell r="I28">
            <v>81818.208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74395.85714000001</v>
          </cell>
        </row>
        <row r="29">
          <cell r="B29">
            <v>241063.06765523634</v>
          </cell>
          <cell r="C29">
            <v>288188.7241272784</v>
          </cell>
          <cell r="D29">
            <v>306725.22397281433</v>
          </cell>
          <cell r="E29">
            <v>255717.578004325</v>
          </cell>
          <cell r="F29">
            <v>407003.9851714551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</v>
          </cell>
          <cell r="D30">
            <v>134999.660235</v>
          </cell>
          <cell r="E30">
            <v>119132.001681</v>
          </cell>
          <cell r="F30">
            <v>132065.4091185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</v>
          </cell>
          <cell r="L30">
            <v>118033.03875</v>
          </cell>
          <cell r="M30">
            <v>117874.321983</v>
          </cell>
        </row>
        <row r="31">
          <cell r="B31">
            <v>820202.9006955</v>
          </cell>
          <cell r="C31">
            <v>641673.5712985</v>
          </cell>
          <cell r="D31">
            <v>659095.956826</v>
          </cell>
          <cell r="E31">
            <v>572721.0224175</v>
          </cell>
          <cell r="F31">
            <v>639721.323277</v>
          </cell>
          <cell r="G31">
            <v>621399.537198</v>
          </cell>
          <cell r="H31">
            <v>463277.527911</v>
          </cell>
          <cell r="I31">
            <v>558762.9530865</v>
          </cell>
          <cell r="J31">
            <v>530433.51579</v>
          </cell>
          <cell r="K31">
            <v>530903.937</v>
          </cell>
          <cell r="L31">
            <v>530903.937</v>
          </cell>
          <cell r="M31">
            <v>530903.937</v>
          </cell>
        </row>
        <row r="32">
          <cell r="B32">
            <v>28702.72</v>
          </cell>
          <cell r="C32">
            <v>21772.8</v>
          </cell>
          <cell r="D32">
            <v>17011.2</v>
          </cell>
          <cell r="E32">
            <v>28439.04</v>
          </cell>
          <cell r="F32">
            <v>33470.72</v>
          </cell>
          <cell r="G32">
            <v>20803.84</v>
          </cell>
          <cell r="H32">
            <v>28934.4</v>
          </cell>
          <cell r="I32">
            <v>29210.88</v>
          </cell>
          <cell r="J32">
            <v>25894.4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40739.84</v>
          </cell>
          <cell r="C33">
            <v>34650.88</v>
          </cell>
          <cell r="D33">
            <v>31383.04</v>
          </cell>
          <cell r="E33">
            <v>43930.88</v>
          </cell>
          <cell r="F33">
            <v>52524.8</v>
          </cell>
          <cell r="G33">
            <v>35546.88</v>
          </cell>
          <cell r="H33">
            <v>43272.96</v>
          </cell>
          <cell r="I33">
            <v>52437.76</v>
          </cell>
          <cell r="J33">
            <v>39272.96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</v>
          </cell>
          <cell r="D70">
            <v>309251.9929</v>
          </cell>
          <cell r="E70">
            <v>390318.30672</v>
          </cell>
          <cell r="F70">
            <v>488936.70949</v>
          </cell>
          <cell r="G70">
            <v>539524.79386</v>
          </cell>
          <cell r="H70">
            <v>619354.36486</v>
          </cell>
          <cell r="I70">
            <v>701172.57286</v>
          </cell>
          <cell r="J70">
            <v>775983.20286</v>
          </cell>
          <cell r="K70">
            <v>850793.83286</v>
          </cell>
          <cell r="L70">
            <v>925604.46286</v>
          </cell>
          <cell r="M70">
            <v>1000000.32</v>
          </cell>
        </row>
        <row r="71">
          <cell r="B71">
            <v>241063.06765523634</v>
          </cell>
          <cell r="C71">
            <v>529251.7917825147</v>
          </cell>
          <cell r="D71">
            <v>835977.015755329</v>
          </cell>
          <cell r="E71">
            <v>1091694.593759654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2586527.201112141</v>
          </cell>
          <cell r="L71">
            <v>2818315.894346617</v>
          </cell>
          <cell r="M71">
            <v>3050000</v>
          </cell>
        </row>
        <row r="72">
          <cell r="B72">
            <v>190720.2953535</v>
          </cell>
          <cell r="C72">
            <v>320952.4253595</v>
          </cell>
          <cell r="D72">
            <v>455952.08559449995</v>
          </cell>
          <cell r="E72">
            <v>575084.0872755</v>
          </cell>
          <cell r="F72">
            <v>707149.496394</v>
          </cell>
          <cell r="G72">
            <v>828211.2126915</v>
          </cell>
          <cell r="H72">
            <v>941013.629886</v>
          </cell>
          <cell r="I72">
            <v>1078471.3909365</v>
          </cell>
          <cell r="J72">
            <v>1196059.4200169998</v>
          </cell>
          <cell r="K72">
            <v>1314092.458767</v>
          </cell>
          <cell r="L72">
            <v>1432125.497517</v>
          </cell>
          <cell r="M72">
            <v>1549999.8195</v>
          </cell>
        </row>
        <row r="73">
          <cell r="B73">
            <v>820202.9006955</v>
          </cell>
          <cell r="C73">
            <v>1461876.471994</v>
          </cell>
          <cell r="D73">
            <v>2120972.42882</v>
          </cell>
          <cell r="E73">
            <v>2693693.4512375</v>
          </cell>
          <cell r="F73">
            <v>3333414.7745145</v>
          </cell>
          <cell r="G73">
            <v>3954814.3117125</v>
          </cell>
          <cell r="H73">
            <v>4418091.839623501</v>
          </cell>
          <cell r="I73">
            <v>4976854.792710001</v>
          </cell>
          <cell r="J73">
            <v>5507288.3085</v>
          </cell>
          <cell r="K73">
            <v>6038192.2455</v>
          </cell>
          <cell r="L73">
            <v>6569096.1825</v>
          </cell>
          <cell r="M73">
            <v>7100000.1195</v>
          </cell>
        </row>
        <row r="74">
          <cell r="B74">
            <v>28702.72</v>
          </cell>
          <cell r="C74">
            <v>50475.520000000004</v>
          </cell>
          <cell r="D74">
            <v>67486.72</v>
          </cell>
          <cell r="E74">
            <v>95925.76000000001</v>
          </cell>
          <cell r="F74">
            <v>129396.48000000001</v>
          </cell>
          <cell r="G74">
            <v>150200.32</v>
          </cell>
          <cell r="H74">
            <v>179134.72</v>
          </cell>
          <cell r="I74">
            <v>208345.6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40739.84</v>
          </cell>
          <cell r="C75">
            <v>75390.72</v>
          </cell>
          <cell r="D75">
            <v>106773.76000000001</v>
          </cell>
          <cell r="E75">
            <v>150704.64</v>
          </cell>
          <cell r="F75">
            <v>203229.44</v>
          </cell>
          <cell r="G75">
            <v>238776.32</v>
          </cell>
          <cell r="H75">
            <v>282049.28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prec_PL Full"/>
      <sheetName val="D&amp;A PL_Full_code_c"/>
      <sheetName val="Capex IFS 6 2006"/>
      <sheetName val="Capex IFS 6 2006 check"/>
      <sheetName val="Capex MRep"/>
      <sheetName val="D&amp;A Actual_vs_NB_PL_Full"/>
      <sheetName val="property expense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</sheetNames>
    <sheetDataSet>
      <sheetData sheetId="8">
        <row r="3">
          <cell r="C3" t="str">
            <v>2CP000</v>
          </cell>
          <cell r="E3" t="str">
            <v>BAP_R</v>
          </cell>
          <cell r="G3" t="str">
            <v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>1CA </v>
          </cell>
          <cell r="E8" t="str">
            <v>KLV_R</v>
          </cell>
          <cell r="I8" t="str">
            <v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>0050UAN </v>
          </cell>
          <cell r="K13" t="str">
            <v>C1285</v>
          </cell>
          <cell r="M13" t="str">
            <v>C1285 -  OPTIONS TARIFAIRES SUR TRAFIC RT</v>
          </cell>
          <cell r="O13" t="str">
            <v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>0196 Solicia </v>
          </cell>
        </row>
        <row r="29">
          <cell r="I29" t="str">
            <v>0199 Régie T </v>
          </cell>
        </row>
        <row r="30">
          <cell r="I30" t="str">
            <v>0201 Tower part</v>
          </cell>
        </row>
        <row r="31">
          <cell r="I31" t="str">
            <v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>0253 Expertel </v>
          </cell>
        </row>
        <row r="38">
          <cell r="I38" t="str">
            <v>0267 w-HA</v>
          </cell>
        </row>
        <row r="39">
          <cell r="I39" t="str">
            <v>0400 Orange </v>
          </cell>
        </row>
        <row r="40">
          <cell r="I40" t="str">
            <v>0973 Equant </v>
          </cell>
        </row>
        <row r="41">
          <cell r="I41" t="str">
            <v>U999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2">
        <row r="3">
          <cell r="A3" t="str">
            <v>2MT - Achat de matériel </v>
          </cell>
        </row>
        <row r="4">
          <cell r="A4" t="str">
            <v>2PI - production immobilisée PIR Intercos</v>
          </cell>
          <cell r="S4" t="str">
            <v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aterflows CA"/>
      <sheetName val="Waterflows Labor Opex"/>
      <sheetName val="Charges H1vs H2"/>
      <sheetName val="Conso externes H1 vs H2"/>
      <sheetName val="Waterflows Non Labor Opex"/>
      <sheetName val="RH"/>
      <sheetName val="Social PFM"/>
      <sheetName val="Contributif PFM"/>
      <sheetName val="Interne PFM"/>
      <sheetName val="Réconciliation Woo-FT FY"/>
      <sheetName val="Social FT FY"/>
      <sheetName val="Contributif FY"/>
      <sheetName val="Interne FY"/>
      <sheetName val="Social Woo FY"/>
      <sheetName val="Réconciliation Woo-FT H1"/>
      <sheetName val="Social FT H1"/>
      <sheetName val="Contributif H1"/>
      <sheetName val="Interne H1"/>
      <sheetName val="Social Woo H1"/>
      <sheetName val="Réconciliation Woo-FT H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</sheetNames>
    <sheetDataSet>
      <sheetData sheetId="0">
        <row r="3">
          <cell r="B3" t="str">
            <v>E=0226</v>
          </cell>
        </row>
        <row r="5">
          <cell r="B5" t="str">
            <v>Wanadoo Interactive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Flash Euros Hard copy"/>
      <sheetName val="Flash Euros"/>
      <sheetName val="Flash £"/>
      <sheetName val="Flash £ hardcopy"/>
    </sheetNames>
    <sheetDataSet>
      <sheetData sheetId="0">
        <row r="1">
          <cell r="C1" t="str">
            <v>JJMENS</v>
          </cell>
          <cell r="D1" t="str">
            <v>JJCUMUL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retrieve flash"/>
      <sheetName val="Macro"/>
      <sheetName val="Parameters"/>
      <sheetName val="Actual"/>
    </sheetNames>
    <sheetDataSet>
      <sheetData sheetId="2">
        <row r="1">
          <cell r="A1" t="str">
            <v>Save Current Month UK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</sheetNames>
    <sheetDataSet>
      <sheetData sheetId="1">
        <row r="16">
          <cell r="H16" t="str">
            <v>{P=2004.01}+{P=2004.02}+{P=2004.03}+{P=2004.04}+{P=2004.05}+{P=2004.06}+{P=2004.07}+{P=2004.08}+{P=2004.09}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PdG1 ---"/>
      <sheetName val="Accès GP"/>
      <sheetName val="Accès R"/>
      <sheetName val="Accès P"/>
      <sheetName val="Services payants"/>
      <sheetName val="Terminaux Vendus"/>
      <sheetName val="Terminaux Loués"/>
      <sheetName val="---   ---"/>
      <sheetName val="A copier - Parc accès"/>
      <sheetName val="A copier - Delta parc"/>
      <sheetName val="A copier - Services"/>
      <sheetName val="A copier - Terminaux Vendus"/>
      <sheetName val="A copier - Terminaux Loués"/>
      <sheetName val="Synthèse"/>
      <sheetName val="#REF"/>
      <sheetName val="#AD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</sheetNames>
    <sheetDataSet>
      <sheetData sheetId="0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  <sheetName val="Control"/>
    </sheetNames>
    <sheetDataSet>
      <sheetData sheetId="0">
        <row r="33">
          <cell r="B33">
            <v>19.96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</sheetNames>
    <sheetDataSet>
      <sheetData sheetId="0">
        <row r="2">
          <cell r="B2">
            <v>0.7916666666666666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Jupiter"/>
      <sheetName val="Bidding Strategy"/>
      <sheetName val="Slides 03-15-02 II"/>
      <sheetName val="Compacq"/>
      <sheetName val="Revenue Projections"/>
      <sheetName val="Slides 03-15-02"/>
      <sheetName val="Slides 03-08-02"/>
      <sheetName val="User Monet., Power Ra., Mkt. Sh"/>
      <sheetName val="Bottoms-up &amp; Top-down"/>
      <sheetName val="Slides"/>
      <sheetName val="Input Companies"/>
      <sheetName val="Cost Benchmark"/>
      <sheetName val="#RE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4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</sheetNames>
    <sheetDataSet>
      <sheetData sheetId="8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-64.63796366389099</v>
          </cell>
          <cell r="W5">
            <v>-64.63796366389099</v>
          </cell>
          <cell r="X5">
            <v>-64.63796366389099</v>
          </cell>
          <cell r="Y5">
            <v>-64.63796366389099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-552.479563392536</v>
          </cell>
          <cell r="AH5">
            <v>-902.0314180480999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-56.42429977289932</v>
          </cell>
          <cell r="W6">
            <v>-56.42429977289932</v>
          </cell>
          <cell r="X6">
            <v>-56.42429977289932</v>
          </cell>
          <cell r="Y6">
            <v>-56.42429977289932</v>
          </cell>
          <cell r="Z6">
            <v>-364.69719909159727</v>
          </cell>
          <cell r="AA6">
            <v>-66.2281229716174</v>
          </cell>
          <cell r="AB6">
            <v>-66.2281229716174</v>
          </cell>
          <cell r="AC6">
            <v>-66.2281229716174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-729.2481397096765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-292.6370918052988</v>
          </cell>
          <cell r="AE9">
            <v>-292.6370918052988</v>
          </cell>
          <cell r="AF9">
            <v>-292.6370918052988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</v>
          </cell>
          <cell r="W11">
            <v>-9.999242997728993</v>
          </cell>
          <cell r="X11">
            <v>-9.999242997728993</v>
          </cell>
          <cell r="Y11">
            <v>-9.999242997728993</v>
          </cell>
          <cell r="Z11">
            <v>-64.99697199091597</v>
          </cell>
          <cell r="AA11">
            <v>-10.34814421431522</v>
          </cell>
          <cell r="AB11">
            <v>-10.34814421431522</v>
          </cell>
          <cell r="AC11">
            <v>-10.34814421431522</v>
          </cell>
          <cell r="AD11">
            <v>-31.80837954405422</v>
          </cell>
          <cell r="AE11">
            <v>-31.80837954405422</v>
          </cell>
          <cell r="AF11">
            <v>-31.80837954405422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</v>
          </cell>
          <cell r="AB12">
            <v>-236.3356936330914</v>
          </cell>
          <cell r="AC12">
            <v>-236.3356936330914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</v>
          </cell>
          <cell r="AE13">
            <v>-6.361675908810843</v>
          </cell>
          <cell r="AF13">
            <v>-6.361675908810843</v>
          </cell>
          <cell r="AG13">
            <v>-34.129637391860044</v>
          </cell>
          <cell r="AH13">
            <v>-53.4142702457586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</v>
          </cell>
          <cell r="W14">
            <v>-6.428084784254353</v>
          </cell>
          <cell r="X14">
            <v>-6.428084784254353</v>
          </cell>
          <cell r="Y14">
            <v>-6.428084784254353</v>
          </cell>
          <cell r="Z14">
            <v>-41.71233913701741</v>
          </cell>
          <cell r="AA14">
            <v>-51.26311441553077</v>
          </cell>
          <cell r="AB14">
            <v>-51.26311441553077</v>
          </cell>
          <cell r="AC14">
            <v>-51.26311441553077</v>
          </cell>
          <cell r="AD14">
            <v>-20.3573629081947</v>
          </cell>
          <cell r="AE14">
            <v>-20.3573629081947</v>
          </cell>
          <cell r="AF14">
            <v>-20.3573629081947</v>
          </cell>
          <cell r="AG14">
            <v>-214.8614319711764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</v>
          </cell>
          <cell r="W15">
            <v>-0.7142316426949281</v>
          </cell>
          <cell r="X15">
            <v>-0.7142316426949281</v>
          </cell>
          <cell r="Y15">
            <v>-0.7142316426949281</v>
          </cell>
          <cell r="Z15">
            <v>-4.856926570779713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-43.93211695001717</v>
          </cell>
          <cell r="AH15">
            <v>-48.78904352079688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</v>
          </cell>
          <cell r="W16">
            <v>-350.6877365632096</v>
          </cell>
          <cell r="X16">
            <v>-350.6877365632096</v>
          </cell>
          <cell r="Y16">
            <v>-350.6877365632096</v>
          </cell>
          <cell r="Z16">
            <v>-1713.7509462528385</v>
          </cell>
          <cell r="AA16">
            <v>-315.0611907712279</v>
          </cell>
          <cell r="AB16">
            <v>-315.0611907712279</v>
          </cell>
          <cell r="AC16">
            <v>-315.0611907712279</v>
          </cell>
          <cell r="AD16">
            <v>-395.6962415280345</v>
          </cell>
          <cell r="AE16">
            <v>-395.6962415280345</v>
          </cell>
          <cell r="AF16">
            <v>-395.6962415280345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-688.3333333333333</v>
          </cell>
          <cell r="AE19">
            <v>-688.3333333333333</v>
          </cell>
          <cell r="AF19">
            <v>-688.3333333333333</v>
          </cell>
          <cell r="AG19">
            <v>-3414</v>
          </cell>
          <cell r="AH19">
            <v>-6487.999999999999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-449.6666666666667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-8.233934506172972</v>
          </cell>
          <cell r="H25">
            <v>-134</v>
          </cell>
          <cell r="I25">
            <v>-136.8692127160494</v>
          </cell>
          <cell r="J25">
            <v>2.8692127160493897</v>
          </cell>
          <cell r="L25">
            <v>-286.65505</v>
          </cell>
          <cell r="M25">
            <v>-281.2903282098764</v>
          </cell>
          <cell r="N25">
            <v>-5.36472179012361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-137.5909979813273</v>
          </cell>
          <cell r="X25">
            <v>-139.38649697199094</v>
          </cell>
          <cell r="Y25">
            <v>-141.18199596265458</v>
          </cell>
          <cell r="Z25">
            <v>-840.6100399066365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-153.3124699029929</v>
          </cell>
          <cell r="AF25">
            <v>-156.52865050133616</v>
          </cell>
          <cell r="AG25">
            <v>-894.8796230842461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</v>
          </cell>
          <cell r="E26">
            <v>-11.415364444444451</v>
          </cell>
          <cell r="F26">
            <v>3.792384444444451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-16.62298</v>
          </cell>
          <cell r="M26">
            <v>-22.830728888888903</v>
          </cell>
          <cell r="N26">
            <v>6.207748888888904</v>
          </cell>
          <cell r="S26">
            <v>-237.48848888888898</v>
          </cell>
          <cell r="T26">
            <v>0.06999488723757555</v>
          </cell>
          <cell r="V26">
            <v>-10.567341660358315</v>
          </cell>
          <cell r="W26">
            <v>-12.13468332071663</v>
          </cell>
          <cell r="X26">
            <v>-13.702024981074944</v>
          </cell>
          <cell r="Y26">
            <v>-15.269366641433258</v>
          </cell>
          <cell r="Z26">
            <v>-68.29639660358313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-30.61363190378701</v>
          </cell>
          <cell r="AF26">
            <v>-35.5262594111465</v>
          </cell>
          <cell r="AG26">
            <v>-148.68701613093037</v>
          </cell>
          <cell r="AH26">
            <v>-216.9834127345135</v>
          </cell>
        </row>
        <row r="27">
          <cell r="B27">
            <v>44110</v>
          </cell>
          <cell r="C27" t="str">
            <v>Architecture</v>
          </cell>
          <cell r="D27">
            <v>-48.38285</v>
          </cell>
          <cell r="E27">
            <v>-78.01898277777778</v>
          </cell>
          <cell r="F27">
            <v>29.63613277777778</v>
          </cell>
          <cell r="H27">
            <v>-77</v>
          </cell>
          <cell r="I27">
            <v>-78.01898277777778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-936.2277933333334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-895.38285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-233.8554627160493</v>
          </cell>
          <cell r="F29">
            <v>25.19458271604927</v>
          </cell>
          <cell r="H29">
            <v>-220</v>
          </cell>
          <cell r="I29">
            <v>-226.30355993827163</v>
          </cell>
          <cell r="J29">
            <v>6.303559938271633</v>
          </cell>
          <cell r="L29">
            <v>-428.66088</v>
          </cell>
          <cell r="M29">
            <v>-460.1590226543209</v>
          </cell>
          <cell r="N29">
            <v>31.498142654320873</v>
          </cell>
          <cell r="S29">
            <v>-2586.704507037037</v>
          </cell>
          <cell r="T29">
            <v>0.1657169880957966</v>
          </cell>
          <cell r="V29">
            <v>-223.36284065102197</v>
          </cell>
          <cell r="W29">
            <v>-226.7256813020439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-244.6684855953744</v>
          </cell>
          <cell r="AD29">
            <v>-252.79729370107714</v>
          </cell>
          <cell r="AE29">
            <v>-260.9261018067799</v>
          </cell>
          <cell r="AF29">
            <v>-269.0549099124827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</v>
          </cell>
          <cell r="E30">
            <v>-3.510995555555554</v>
          </cell>
          <cell r="F30">
            <v>0.032805555555553756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-6.47819</v>
          </cell>
          <cell r="M30">
            <v>-6.749401666666668</v>
          </cell>
          <cell r="N30">
            <v>0.2712116666666686</v>
          </cell>
          <cell r="S30">
            <v>-65.13225555555556</v>
          </cell>
          <cell r="T30">
            <v>0.09946208594717448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-36.47819</v>
          </cell>
        </row>
        <row r="31">
          <cell r="B31">
            <v>41410</v>
          </cell>
          <cell r="C31" t="str">
            <v>Système&amp; Réseaux Internes</v>
          </cell>
          <cell r="D31">
            <v>-27.93622</v>
          </cell>
          <cell r="E31">
            <v>-33.26317444444447</v>
          </cell>
          <cell r="F31">
            <v>5.326954444444475</v>
          </cell>
          <cell r="H31">
            <v>-27</v>
          </cell>
          <cell r="I31">
            <v>-33.26317444444447</v>
          </cell>
          <cell r="J31">
            <v>6.2631744444444735</v>
          </cell>
          <cell r="L31">
            <v>-54.93622</v>
          </cell>
          <cell r="M31">
            <v>-66.52634888888895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-27.83327024981075</v>
          </cell>
          <cell r="Y31">
            <v>-28.111026999747665</v>
          </cell>
          <cell r="Z31">
            <v>-165.71378749936918</v>
          </cell>
          <cell r="AA31">
            <v>-28.39847545014531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-343.9930728444955</v>
          </cell>
        </row>
        <row r="32">
          <cell r="B32">
            <v>41500</v>
          </cell>
          <cell r="C32" t="str">
            <v>Plateforme</v>
          </cell>
          <cell r="D32">
            <v>-392.41878</v>
          </cell>
          <cell r="E32">
            <v>-373.5371114314315</v>
          </cell>
          <cell r="F32">
            <v>-18.8816685685685</v>
          </cell>
          <cell r="H32">
            <v>-360</v>
          </cell>
          <cell r="I32">
            <v>-371.9313247647648</v>
          </cell>
          <cell r="J32">
            <v>11.931324764764781</v>
          </cell>
          <cell r="L32">
            <v>-752.41878</v>
          </cell>
          <cell r="M32">
            <v>-745.4684361961963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</v>
          </cell>
          <cell r="X32">
            <v>-387.4979182437548</v>
          </cell>
          <cell r="Y32">
            <v>-396.66389099167304</v>
          </cell>
          <cell r="Z32">
            <v>-2284.078507479183</v>
          </cell>
          <cell r="AA32">
            <v>-403.22877137037005</v>
          </cell>
          <cell r="AB32">
            <v>-409.79365174906707</v>
          </cell>
          <cell r="AC32">
            <v>-416.3585321277641</v>
          </cell>
          <cell r="AD32">
            <v>-425.65364748341545</v>
          </cell>
          <cell r="AE32">
            <v>-434.94876283906683</v>
          </cell>
          <cell r="AF32">
            <v>-444.2438781947182</v>
          </cell>
          <cell r="AG32">
            <v>-2534.2272437644015</v>
          </cell>
          <cell r="AH32">
            <v>-4818.305751243584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-9.39542</v>
          </cell>
          <cell r="E33">
            <v>-10.17662</v>
          </cell>
          <cell r="F33">
            <v>0.7812000000000001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</v>
          </cell>
          <cell r="M33">
            <v>-20.35324</v>
          </cell>
          <cell r="N33">
            <v>2.957819999999998</v>
          </cell>
          <cell r="S33">
            <v>-119.87711555555555</v>
          </cell>
          <cell r="T33">
            <v>0.1451104317899467</v>
          </cell>
          <cell r="V33">
            <v>-8.099198839263185</v>
          </cell>
          <cell r="W33">
            <v>-8.19839767852637</v>
          </cell>
          <cell r="X33">
            <v>-8.297596517789554</v>
          </cell>
          <cell r="Y33">
            <v>-8.396795357052738</v>
          </cell>
          <cell r="Z33">
            <v>-50.38740839263185</v>
          </cell>
          <cell r="AA33">
            <v>-8.536097298399289</v>
          </cell>
          <cell r="AB33">
            <v>-8.67539923974584</v>
          </cell>
          <cell r="AC33">
            <v>-8.81470118109239</v>
          </cell>
          <cell r="AD33">
            <v>-8.991414400781581</v>
          </cell>
          <cell r="AE33">
            <v>-9.168127620470772</v>
          </cell>
          <cell r="AF33">
            <v>-9.344840840159963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-6.785579106737321</v>
          </cell>
          <cell r="AA34">
            <v>-3.1382070431263385</v>
          </cell>
          <cell r="AB34">
            <v>-4.562182443557749</v>
          </cell>
          <cell r="AC34">
            <v>-5.986157843989159</v>
          </cell>
          <cell r="AD34">
            <v>-6.5516401469945675</v>
          </cell>
          <cell r="AE34">
            <v>-7.117122449999976</v>
          </cell>
          <cell r="AF34">
            <v>-7.682604753005385</v>
          </cell>
          <cell r="AG34">
            <v>-35.037914680673175</v>
          </cell>
          <cell r="AH34">
            <v>-41.8234937874105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</v>
          </cell>
          <cell r="J35">
            <v>2.293320000000003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</v>
          </cell>
          <cell r="T35">
            <v>0.046259204205948104</v>
          </cell>
          <cell r="V35">
            <v>-1.019839767852637</v>
          </cell>
          <cell r="W35">
            <v>-1.039679535705274</v>
          </cell>
          <cell r="X35">
            <v>-1.059519303557911</v>
          </cell>
          <cell r="Y35">
            <v>-1.0793590714105479</v>
          </cell>
          <cell r="Z35">
            <v>-7.37050767852637</v>
          </cell>
          <cell r="AA35">
            <v>-1.415452644183179</v>
          </cell>
          <cell r="AB35">
            <v>-1.75154621695581</v>
          </cell>
          <cell r="AC35">
            <v>-2.087639789728441</v>
          </cell>
          <cell r="AD35">
            <v>-2.158325077604117</v>
          </cell>
          <cell r="AE35">
            <v>-2.229010365479793</v>
          </cell>
          <cell r="AF35">
            <v>-2.2996956533554687</v>
          </cell>
          <cell r="AG35">
            <v>-11.94166974730681</v>
          </cell>
          <cell r="AH35">
            <v>-19.31217742583318</v>
          </cell>
        </row>
        <row r="36">
          <cell r="B36" t="str">
            <v>Total Production</v>
          </cell>
          <cell r="D36">
            <v>-435.40072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</v>
          </cell>
          <cell r="J36">
            <v>21.90284532032041</v>
          </cell>
          <cell r="L36">
            <v>-835.40072</v>
          </cell>
          <cell r="M36">
            <v>-846.1099395295298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</v>
          </cell>
          <cell r="AC36">
            <v>-465.22040329351466</v>
          </cell>
          <cell r="AD36">
            <v>-476.2119655581822</v>
          </cell>
          <cell r="AE36">
            <v>-487.2035278228499</v>
          </cell>
          <cell r="AF36">
            <v>-498.1950900875174</v>
          </cell>
          <cell r="AG36">
            <v>-2831.0166941181574</v>
          </cell>
          <cell r="AH36">
            <v>-5363.830674274605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</v>
          </cell>
          <cell r="F37">
            <v>-0.6884152777777779</v>
          </cell>
          <cell r="H37">
            <v>-1</v>
          </cell>
          <cell r="I37">
            <v>-1.353944722222222</v>
          </cell>
          <cell r="J37">
            <v>0.35394472222222206</v>
          </cell>
          <cell r="L37">
            <v>-3.04236</v>
          </cell>
          <cell r="M37">
            <v>-2.707889444444444</v>
          </cell>
          <cell r="N37">
            <v>-0.3344705555555558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</v>
          </cell>
          <cell r="F38">
            <v>-0.6884152777777779</v>
          </cell>
          <cell r="H38">
            <v>-1</v>
          </cell>
          <cell r="I38">
            <v>-1.353944722222222</v>
          </cell>
          <cell r="J38">
            <v>0.35394472222222206</v>
          </cell>
          <cell r="L38">
            <v>-3.04236</v>
          </cell>
          <cell r="M38">
            <v>-2.707889444444444</v>
          </cell>
          <cell r="N38">
            <v>-0.3344705555555558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-649.5603499808142</v>
          </cell>
          <cell r="J39">
            <v>28.56034998081418</v>
          </cell>
          <cell r="L39">
            <v>-1267.10396</v>
          </cell>
          <cell r="M39">
            <v>-1308.976851628295</v>
          </cell>
          <cell r="N39">
            <v>41.872891628295065</v>
          </cell>
          <cell r="S39">
            <v>-8231.672284214217</v>
          </cell>
          <cell r="T39">
            <v>0.15393032135522577</v>
          </cell>
          <cell r="V39">
            <v>-634.1041666666667</v>
          </cell>
          <cell r="W39">
            <v>-647.2083333333334</v>
          </cell>
          <cell r="X39">
            <v>-660.3125000000001</v>
          </cell>
          <cell r="Y39">
            <v>-673.4166666666667</v>
          </cell>
          <cell r="Z39">
            <v>-3882.1456266666673</v>
          </cell>
          <cell r="AA39">
            <v>-685.9074074074075</v>
          </cell>
          <cell r="AB39">
            <v>-698.3981481481483</v>
          </cell>
          <cell r="AC39">
            <v>-710.888888888889</v>
          </cell>
          <cell r="AD39">
            <v>-730.0092592592594</v>
          </cell>
          <cell r="AE39">
            <v>-749.1296296296298</v>
          </cell>
          <cell r="AF39">
            <v>-768.2500000000001</v>
          </cell>
          <cell r="AG39">
            <v>-4342.583333333334</v>
          </cell>
          <cell r="AH39">
            <v>-8224.728960000002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</sheetNames>
    <sheetDataSet>
      <sheetData sheetId="4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</sheetNames>
    <sheetDataSet>
      <sheetData sheetId="1"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813.3137142857144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</v>
          </cell>
          <cell r="J71">
            <v>7256.331082066555</v>
          </cell>
          <cell r="K71">
            <v>7326.331082066555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</v>
          </cell>
          <cell r="J73">
            <v>46.01332002048093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689.0636000000002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697.6826666666666</v>
          </cell>
          <cell r="K76">
            <v>-23.31733333333341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</v>
          </cell>
          <cell r="K78">
            <v>6987.16873871274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759.9027566666664</v>
          </cell>
          <cell r="K79">
            <v>227.9027566666664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</v>
          </cell>
          <cell r="J80">
            <v>7237.644796352269</v>
          </cell>
          <cell r="K80">
            <v>7444.644796352269</v>
          </cell>
        </row>
        <row r="81">
          <cell r="A81" t="str">
            <v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</v>
          </cell>
          <cell r="K81">
            <v>7217.742039685602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-8.98087557603688</v>
          </cell>
          <cell r="K86">
            <v>-0.2308755760368797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</v>
          </cell>
          <cell r="K87">
            <v>-2.322350230414756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-0.6585253456221203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-5847.383960314398</v>
          </cell>
          <cell r="J97">
            <v>8018.616039685602</v>
          </cell>
          <cell r="K97">
            <v>7275.616039685602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</v>
          </cell>
          <cell r="K105">
            <v>6966.16873871274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0.03437055859425464</v>
          </cell>
          <cell r="K113">
            <v>-0.020551771950573006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</v>
          </cell>
          <cell r="H115">
            <v>-306.4478510041424</v>
          </cell>
          <cell r="J115">
            <v>-0.04516738426393152</v>
          </cell>
          <cell r="K115">
            <v>-0.05264652616331611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-0.012349253897069534</v>
          </cell>
          <cell r="K116">
            <v>-0.07211631871419077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-0.028631536766179133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-0.09583333333333333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0.09487179487179498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</v>
          </cell>
          <cell r="K124">
            <v>0.14322573148785822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</sheetNames>
    <sheetDataSet>
      <sheetData sheetId="14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1.15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8.833333333333334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0.8333333333333334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67.58333333333333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-5.1</v>
          </cell>
          <cell r="O26">
            <v>0.8038461538461538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9.016666666666666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-2.3</v>
          </cell>
          <cell r="O28">
            <v>0.7125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-4.399999999999999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0.7823529411764705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-2.3</v>
          </cell>
          <cell r="O32">
            <v>0.7125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2.275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2.05</v>
          </cell>
          <cell r="H35">
            <v>0</v>
          </cell>
          <cell r="I35">
            <v>2.05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-0.04999999999999982</v>
          </cell>
          <cell r="O37">
            <v>0.9988636363636363</v>
          </cell>
          <cell r="P37">
            <v>20.7</v>
          </cell>
          <cell r="Q37">
            <v>17.1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33.55</v>
          </cell>
          <cell r="H40">
            <v>40</v>
          </cell>
          <cell r="I40">
            <v>-6.450000000000003</v>
          </cell>
          <cell r="K40">
            <v>70.55</v>
          </cell>
          <cell r="L40">
            <v>80</v>
          </cell>
          <cell r="M40">
            <v>-9.45</v>
          </cell>
          <cell r="O40">
            <v>0.881875</v>
          </cell>
          <cell r="P40">
            <v>33.3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</v>
          </cell>
          <cell r="L46">
            <v>66</v>
          </cell>
          <cell r="M46">
            <v>0.9000000000000004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-2.3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0.73125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5.958333333333334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</v>
          </cell>
          <cell r="K50">
            <v>85.60000000000001</v>
          </cell>
          <cell r="L50">
            <v>88</v>
          </cell>
          <cell r="M50">
            <v>-2.3999999999999995</v>
          </cell>
          <cell r="O50">
            <v>0.9727272727272728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9.7</v>
          </cell>
          <cell r="L52">
            <v>12</v>
          </cell>
          <cell r="M52">
            <v>-2.3</v>
          </cell>
          <cell r="O52">
            <v>0.8083333333333332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37.8</v>
          </cell>
          <cell r="R54">
            <v>37.8</v>
          </cell>
          <cell r="S54">
            <v>39.8</v>
          </cell>
          <cell r="T54">
            <v>38.8</v>
          </cell>
          <cell r="U54">
            <v>38.8</v>
          </cell>
          <cell r="V54">
            <v>39.8</v>
          </cell>
          <cell r="W54">
            <v>39.8</v>
          </cell>
          <cell r="X54">
            <v>39.8</v>
          </cell>
          <cell r="Y54">
            <v>39.8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2.05</v>
          </cell>
          <cell r="K55">
            <v>10.05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</v>
          </cell>
          <cell r="K57">
            <v>170.95000000000002</v>
          </cell>
          <cell r="L57">
            <v>178</v>
          </cell>
          <cell r="M57">
            <v>-7.050000000000002</v>
          </cell>
          <cell r="O57">
            <v>0.9603932584269664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</v>
          </cell>
          <cell r="O60">
            <v>0.9664893617021277</v>
          </cell>
          <cell r="P60">
            <v>141.3</v>
          </cell>
          <cell r="Q60">
            <v>138.8</v>
          </cell>
          <cell r="R60">
            <v>135.1</v>
          </cell>
          <cell r="S60">
            <v>139.1</v>
          </cell>
          <cell r="T60">
            <v>138.1</v>
          </cell>
          <cell r="U60">
            <v>137.2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0.3548387096774194</v>
          </cell>
          <cell r="D66">
            <v>0.3939393939393939</v>
          </cell>
          <cell r="E66">
            <v>-3.910068426197455</v>
          </cell>
          <cell r="G66">
            <v>0.2757660167130919</v>
          </cell>
          <cell r="H66">
            <v>0.3939393939393939</v>
          </cell>
          <cell r="I66">
            <v>-11.8173377226302</v>
          </cell>
          <cell r="K66">
            <v>0.31240657698056795</v>
          </cell>
          <cell r="L66">
            <v>0.3939393939393939</v>
          </cell>
          <cell r="M66">
            <v>-8.153281695882598</v>
          </cell>
          <cell r="P66">
            <v>0.2757660167130919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</v>
          </cell>
          <cell r="H68">
            <v>0.5</v>
          </cell>
          <cell r="I68">
            <v>-2.631578947368418</v>
          </cell>
          <cell r="K68">
            <v>0.4871794871794872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</v>
          </cell>
          <cell r="S68">
            <v>0.3103448275862069</v>
          </cell>
          <cell r="T68">
            <v>0.3103448275862069</v>
          </cell>
          <cell r="U68">
            <v>0.3103448275862069</v>
          </cell>
          <cell r="V68">
            <v>0.3103448275862069</v>
          </cell>
          <cell r="W68">
            <v>0.3103448275862069</v>
          </cell>
          <cell r="X68">
            <v>0.3103448275862069</v>
          </cell>
          <cell r="Y68">
            <v>0.3103448275862069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-3.63143631436314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</v>
          </cell>
          <cell r="L70">
            <v>0.38636363636363635</v>
          </cell>
          <cell r="M70">
            <v>-7.561597281223453</v>
          </cell>
          <cell r="P70">
            <v>0.2703862660944206</v>
          </cell>
          <cell r="Q70">
            <v>0.25053533190578153</v>
          </cell>
          <cell r="R70">
            <v>0.23580786026200876</v>
          </cell>
          <cell r="S70">
            <v>0.2307692307692308</v>
          </cell>
          <cell r="T70">
            <v>0.2307692307692308</v>
          </cell>
          <cell r="U70">
            <v>0.2307692307692308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0.1883614088820827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</v>
          </cell>
          <cell r="E72">
            <v>-6.666666666666665</v>
          </cell>
          <cell r="G72">
            <v>0.574468085106383</v>
          </cell>
          <cell r="H72">
            <v>0.6666666666666666</v>
          </cell>
          <cell r="I72">
            <v>-9.21985815602836</v>
          </cell>
          <cell r="K72">
            <v>0.5876288659793815</v>
          </cell>
          <cell r="L72">
            <v>0.6666666666666666</v>
          </cell>
          <cell r="M72">
            <v>-7.9037800687285165</v>
          </cell>
          <cell r="P72">
            <v>0.574468085106383</v>
          </cell>
          <cell r="Q72">
            <v>0.574468085106383</v>
          </cell>
          <cell r="R72">
            <v>0.574468085106383</v>
          </cell>
          <cell r="S72">
            <v>0.574468085106383</v>
          </cell>
          <cell r="T72">
            <v>0.574468085106383</v>
          </cell>
          <cell r="U72">
            <v>0.574468085106383</v>
          </cell>
          <cell r="V72">
            <v>0.4736842105263158</v>
          </cell>
          <cell r="W72">
            <v>0.4736842105263158</v>
          </cell>
          <cell r="X72">
            <v>0.3103448275862069</v>
          </cell>
          <cell r="Y72">
            <v>0.3103448275862069</v>
          </cell>
          <cell r="Z72">
            <v>0.5321637426900584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6.043956043956045</v>
          </cell>
          <cell r="G73">
            <v>0.45</v>
          </cell>
          <cell r="H73">
            <v>0.2857142857142857</v>
          </cell>
          <cell r="I73">
            <v>16.42857142857143</v>
          </cell>
          <cell r="K73">
            <v>0.391304347826087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</v>
          </cell>
          <cell r="V73">
            <v>0.3838862559241706</v>
          </cell>
          <cell r="W73">
            <v>0.3838862559241706</v>
          </cell>
          <cell r="X73">
            <v>0.3838862559241706</v>
          </cell>
          <cell r="Y73">
            <v>0.3838862559241706</v>
          </cell>
          <cell r="Z73">
            <v>0.4035087719298245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1.785714285714285</v>
          </cell>
          <cell r="G74">
            <v>0.11392405063291139</v>
          </cell>
          <cell r="H74">
            <v>0.125</v>
          </cell>
          <cell r="I74">
            <v>-1.107594936708861</v>
          </cell>
          <cell r="K74">
            <v>0.12751677852348994</v>
          </cell>
          <cell r="L74">
            <v>0.125</v>
          </cell>
          <cell r="M74">
            <v>0.2516778523489943</v>
          </cell>
          <cell r="P74">
            <v>0.1111111111111111</v>
          </cell>
          <cell r="Q74">
            <v>0.04761904761904762</v>
          </cell>
          <cell r="R74">
            <v>0.04761904761904762</v>
          </cell>
          <cell r="S74">
            <v>0.04522613065326633</v>
          </cell>
          <cell r="T74">
            <v>0.04639175257731959</v>
          </cell>
          <cell r="U74">
            <v>0.04639175257731959</v>
          </cell>
          <cell r="V74">
            <v>0.04522613065326633</v>
          </cell>
          <cell r="W74">
            <v>0.04522613065326633</v>
          </cell>
          <cell r="X74">
            <v>0.04522613065326633</v>
          </cell>
          <cell r="Y74">
            <v>0.04522613065326633</v>
          </cell>
          <cell r="Z74">
            <v>0.06464041095890412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</v>
          </cell>
          <cell r="H75">
            <v>0</v>
          </cell>
          <cell r="I75">
            <v>40.59405940594059</v>
          </cell>
          <cell r="K75">
            <v>0.5024875621890547</v>
          </cell>
          <cell r="L75">
            <v>0</v>
          </cell>
          <cell r="M75">
            <v>50.24875621890546</v>
          </cell>
          <cell r="P75">
            <v>0.4736842105263158</v>
          </cell>
          <cell r="Q75">
            <v>0.4736842105263158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</v>
          </cell>
          <cell r="H77">
            <v>0.24719101123595505</v>
          </cell>
          <cell r="I77">
            <v>-0.344464707074274</v>
          </cell>
          <cell r="K77">
            <v>0.25709271716876275</v>
          </cell>
          <cell r="L77">
            <v>0.24719101123595505</v>
          </cell>
          <cell r="M77">
            <v>0.9901705932807703</v>
          </cell>
          <cell r="P77">
            <v>0.23875432525951557</v>
          </cell>
          <cell r="Q77">
            <v>0.20332936979785973</v>
          </cell>
          <cell r="R77">
            <v>0.1881918819188192</v>
          </cell>
          <cell r="S77">
            <v>0.1814946619217082</v>
          </cell>
          <cell r="T77">
            <v>0.1836734693877551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</v>
          </cell>
          <cell r="G80">
            <v>0.24041562164098884</v>
          </cell>
          <cell r="H80">
            <v>0.28169014084507044</v>
          </cell>
          <cell r="I80">
            <v>-4.127451920408159</v>
          </cell>
          <cell r="K80">
            <v>0.2588515868647954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&amp;L (2)"/>
      <sheetName val="P&amp;L1C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Feuil1"/>
      <sheetName val="Feuil2"/>
      <sheetName val="Feuil3"/>
      <sheetName val="#AD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</sheetNames>
    <sheetDataSet>
      <sheetData sheetId="10">
        <row r="49">
          <cell r="C49">
            <v>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enue Analysis"/>
      <sheetName val="Customer Trends 1"/>
      <sheetName val="Customer Trends 2"/>
      <sheetName val="Revenue Trends"/>
      <sheetName val="GOM Trend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</sheetNames>
    <sheetDataSet>
      <sheetData sheetId="1">
        <row r="6">
          <cell r="B6">
            <v>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Overhead"/>
      <sheetName val="FTE Staff"/>
      <sheetName val="HRM Staff Budget"/>
      <sheetName val="#REF"/>
      <sheetName val="#AD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</sheetNames>
    <sheetDataSet>
      <sheetData sheetId="6">
        <row r="1">
          <cell r="B1" t="str">
            <v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912.0681818181818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</v>
          </cell>
          <cell r="E9">
            <v>178.22024181818182</v>
          </cell>
          <cell r="F9">
            <v>367.965425</v>
          </cell>
          <cell r="G9">
            <v>690.6940625000001</v>
          </cell>
        </row>
        <row r="10">
          <cell r="A10" t="str">
            <v>Sponsoring</v>
          </cell>
          <cell r="D10">
            <v>152.3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>Total other revenues  </v>
          </cell>
          <cell r="B12">
            <v>1039.1999999999998</v>
          </cell>
          <cell r="D12">
            <v>1257.3090909090909</v>
          </cell>
          <cell r="E12">
            <v>2784.79924652365</v>
          </cell>
          <cell r="F12">
            <v>6325.593666106086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203.0895</v>
          </cell>
          <cell r="E18">
            <v>320.33050000000003</v>
          </cell>
          <cell r="F18">
            <v>432.90049999999997</v>
          </cell>
          <cell r="G18">
            <v>550.0550000000001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24910.43077351061</v>
          </cell>
          <cell r="F19">
            <v>38714.07383195901</v>
          </cell>
          <cell r="G19">
            <v>56569.81307225089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</v>
          </cell>
          <cell r="E22">
            <v>149462.58464106364</v>
          </cell>
          <cell r="F22">
            <v>232284.44299175404</v>
          </cell>
          <cell r="G22">
            <v>339418.8784335053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</v>
          </cell>
          <cell r="E24">
            <v>0.55</v>
          </cell>
          <cell r="F24">
            <v>0.55</v>
          </cell>
          <cell r="G24">
            <v>0.55</v>
          </cell>
        </row>
        <row r="25">
          <cell r="A25" t="str">
            <v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682.1353472325816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</v>
          </cell>
          <cell r="E28">
            <v>1012.3754756547047</v>
          </cell>
          <cell r="F28">
            <v>1573.364156826959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4.078005017492288</v>
          </cell>
          <cell r="E30">
            <v>5.289882864376906</v>
          </cell>
          <cell r="F30">
            <v>6.083365294033439</v>
          </cell>
          <cell r="G30">
            <v>6.995870088138454</v>
          </cell>
        </row>
      </sheetData>
      <sheetData sheetId="15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>
        <row r="4">
          <cell r="B4" t="str">
            <v>1996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>
        <row r="3">
          <cell r="B3" t="str">
            <v>31/12/98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</sheetNames>
    <sheetDataSet>
      <sheetData sheetId="0"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</v>
          </cell>
          <cell r="C2">
            <v>36258.12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144033.55</v>
          </cell>
          <cell r="C19">
            <v>144033.55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</v>
          </cell>
          <cell r="C28">
            <v>20795.74</v>
          </cell>
        </row>
        <row r="29">
          <cell r="A29" t="str">
            <v>229-02/CED</v>
          </cell>
          <cell r="B29">
            <v>20795.74</v>
          </cell>
          <cell r="C29">
            <v>20795.74</v>
          </cell>
        </row>
        <row r="30">
          <cell r="A30" t="str">
            <v>230-02/CED</v>
          </cell>
          <cell r="B30">
            <v>20795.74</v>
          </cell>
          <cell r="C30">
            <v>20795.74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15610584.62</v>
          </cell>
          <cell r="C32">
            <v>15610584.62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</v>
          </cell>
          <cell r="C39">
            <v>9986778.9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38458.59</v>
          </cell>
          <cell r="C46">
            <v>38458.59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</v>
          </cell>
          <cell r="C52">
            <v>35416.12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2195081.55</v>
          </cell>
          <cell r="C56">
            <v>2195081.55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2248798.01</v>
          </cell>
          <cell r="C62">
            <v>2248798.01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</v>
          </cell>
          <cell r="C64">
            <v>42681.12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275052.97</v>
          </cell>
          <cell r="C70">
            <v>275052.97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- factoring"/>
      <sheetName val="credit debit notes"/>
      <sheetName val="not paid invoices our of factor"/>
      <sheetName val="summary - factoring (2)"/>
      <sheetName val="credit debit notes (2)"/>
      <sheetName val="kor_niezap_poz"/>
      <sheetName val="Arkusz6"/>
      <sheetName val="Arkusz7"/>
      <sheetName val="Arkusz5"/>
      <sheetName val="Arkusz8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7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71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naliza zadłużenia DS v2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voices"/>
      <sheetName val="fx"/>
      <sheetName val="equipment orders"/>
      <sheetName val="&quot;big&quot; installation orders"/>
      <sheetName val="credit notes"/>
      <sheetName val="VAT correction"/>
      <sheetName val="Pro-forma invoices"/>
      <sheetName val="#ADR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 (2)"/>
      <sheetName val="dane_od Bas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ervices platne przezPTK "/>
      <sheetName val="faktury zakupowe dla dostawcy w"/>
    </sheetNames>
    <sheetDataSet>
      <sheetData sheetId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329568.41</v>
          </cell>
          <cell r="H7">
            <v>270138.04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</v>
          </cell>
          <cell r="H25">
            <v>30074.72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</v>
          </cell>
          <cell r="I46">
            <v>8239.97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-2098.7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4746.98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4746.98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4746.98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4746.98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35906.95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37309.92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37309.92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9362.55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2384.22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2384.22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2384.22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2384.22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36824.09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36824.09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2384.22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2384.22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2384.22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</v>
          </cell>
          <cell r="H123">
            <v>37402.23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37041.59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</v>
          </cell>
          <cell r="I152">
            <v>228.34</v>
          </cell>
          <cell r="J152" t="str">
            <v>PLN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</sheetNames>
    <sheetDataSet>
      <sheetData sheetId="4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</v>
          </cell>
          <cell r="L6">
            <v>29450.449999999997</v>
          </cell>
          <cell r="M6">
            <v>35929.55</v>
          </cell>
          <cell r="N6">
            <v>29450.45</v>
          </cell>
          <cell r="O6">
            <v>7205</v>
          </cell>
          <cell r="P6">
            <v>6479.100000000002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</v>
          </cell>
          <cell r="L10">
            <v>30361.96</v>
          </cell>
          <cell r="M10">
            <v>37041.59</v>
          </cell>
          <cell r="N10">
            <v>30361.96</v>
          </cell>
          <cell r="O10">
            <v>7428</v>
          </cell>
          <cell r="P10">
            <v>6679.629999999997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2378.93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5918.860000000001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2378.93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</v>
          </cell>
          <cell r="K32">
            <v>26147.74</v>
          </cell>
          <cell r="L32">
            <v>26147.74</v>
          </cell>
          <cell r="M32">
            <v>31900.24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</v>
          </cell>
          <cell r="K33">
            <v>26147.74</v>
          </cell>
          <cell r="L33">
            <v>26147.74</v>
          </cell>
          <cell r="M33">
            <v>31900.24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4.1309</v>
          </cell>
          <cell r="K44">
            <v>63946.33</v>
          </cell>
          <cell r="L44">
            <v>63946.33</v>
          </cell>
          <cell r="M44">
            <v>71773.35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</v>
          </cell>
          <cell r="K49">
            <v>28218.82</v>
          </cell>
          <cell r="L49">
            <v>28218.82</v>
          </cell>
          <cell r="M49">
            <v>34426.96</v>
          </cell>
          <cell r="N49">
            <v>28218.82</v>
          </cell>
          <cell r="O49">
            <v>6964</v>
          </cell>
          <cell r="P49">
            <v>6208.139999999999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2104.74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2104.74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2104.74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2104.74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2104.74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2377.529999999999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2377.529999999999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2377.529999999999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754.1800000000003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754.1800000000003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4.0809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50714.82000000001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</v>
          </cell>
          <cell r="L74">
            <v>1128.1599999999999</v>
          </cell>
          <cell r="M74">
            <v>1266.25</v>
          </cell>
          <cell r="N74">
            <v>1037.91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</v>
          </cell>
          <cell r="K77">
            <v>5527.06</v>
          </cell>
          <cell r="L77">
            <v>5527.06</v>
          </cell>
          <cell r="M77">
            <v>6203.57</v>
          </cell>
          <cell r="N77">
            <v>5084.9</v>
          </cell>
          <cell r="O77">
            <v>1254.88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</v>
          </cell>
          <cell r="K78">
            <v>5527.06</v>
          </cell>
          <cell r="L78">
            <v>5527.06</v>
          </cell>
          <cell r="M78">
            <v>6203.57</v>
          </cell>
          <cell r="N78">
            <v>5084.9</v>
          </cell>
          <cell r="O78">
            <v>1254.88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</v>
          </cell>
          <cell r="K79">
            <v>1276.35</v>
          </cell>
          <cell r="L79">
            <v>1276.35</v>
          </cell>
          <cell r="M79">
            <v>1432.58</v>
          </cell>
          <cell r="N79">
            <v>1174.24</v>
          </cell>
          <cell r="O79">
            <v>289.79</v>
          </cell>
          <cell r="P79">
            <v>258.3399999999999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</v>
          </cell>
          <cell r="L80">
            <v>34511.740000000005</v>
          </cell>
          <cell r="M80">
            <v>38735.97</v>
          </cell>
          <cell r="N80">
            <v>31750.8</v>
          </cell>
          <cell r="O80">
            <v>7835.64</v>
          </cell>
          <cell r="P80">
            <v>6985.170000000002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</v>
          </cell>
          <cell r="L85">
            <v>5018687.899999999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</v>
          </cell>
          <cell r="L94">
            <v>555704.8</v>
          </cell>
          <cell r="M94">
            <v>623723.08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165730.8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4.0664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4.0664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4.0664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4.0664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4.0664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4.0664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4.0664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4.0664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4.0664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4.0664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4.0664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4.0664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4.0664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4.0664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4.0664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4.0664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4.0664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4.0664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4.0664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4.0664</v>
          </cell>
          <cell r="L21">
            <v>8958.28</v>
          </cell>
          <cell r="M21">
            <v>8958.28</v>
          </cell>
          <cell r="P21">
            <v>10929.1</v>
          </cell>
          <cell r="Q21">
            <v>8958.28</v>
          </cell>
          <cell r="R21">
            <v>8958.28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4.0664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2332.24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4.0664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4.0664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4.0664</v>
          </cell>
          <cell r="L25">
            <v>8958.28</v>
          </cell>
          <cell r="M25">
            <v>8958.28</v>
          </cell>
          <cell r="P25">
            <v>10929.1</v>
          </cell>
          <cell r="Q25">
            <v>8958.28</v>
          </cell>
          <cell r="R25">
            <v>8958.28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4.0664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4.0664</v>
          </cell>
          <cell r="L27">
            <v>13748.5</v>
          </cell>
          <cell r="M27">
            <v>13748.5</v>
          </cell>
          <cell r="P27">
            <v>16773.17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4.0664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4.0664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4.0664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4.0664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4.0664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4.0664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4.0664</v>
          </cell>
          <cell r="L34">
            <v>62703.89</v>
          </cell>
          <cell r="M34">
            <v>62703.89</v>
          </cell>
          <cell r="N34">
            <v>5016.31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4.0706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4.0706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4.0706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4.0706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4.0706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4.0706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4755.279999999999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4.0706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4755.279999999999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4.0706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4755.279999999999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4.0706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4755.279999999999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4.0706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4755.279999999999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4.0706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4.0706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4.0706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4.0706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4993.490000000002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4.0706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4.0706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4.0706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4965.73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4.0706</v>
          </cell>
          <cell r="M52">
            <v>23699.04</v>
          </cell>
          <cell r="P52">
            <v>28912.83</v>
          </cell>
          <cell r="Q52">
            <v>23699.04</v>
          </cell>
          <cell r="R52">
            <v>23699.04</v>
          </cell>
          <cell r="S52">
            <v>5822</v>
          </cell>
          <cell r="T52">
            <v>5213.790000000001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4.0706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4.0706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4.0706</v>
          </cell>
          <cell r="M55">
            <v>26015.21</v>
          </cell>
          <cell r="P55">
            <v>31738.56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4.0706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4.0706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4.0706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4.0706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4.0706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4.0706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4.0706</v>
          </cell>
          <cell r="M62">
            <v>29483.36</v>
          </cell>
          <cell r="P62">
            <v>35969.7</v>
          </cell>
          <cell r="Q62">
            <v>29483.36</v>
          </cell>
          <cell r="R62">
            <v>29483.36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4.0706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4.0706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4.0706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4.0706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4.0706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4.0706</v>
          </cell>
          <cell r="L68">
            <v>24423.6</v>
          </cell>
          <cell r="M68">
            <v>24423.6</v>
          </cell>
          <cell r="P68">
            <v>29796.79</v>
          </cell>
          <cell r="Q68">
            <v>24423.6</v>
          </cell>
          <cell r="R68">
            <v>24423.6</v>
          </cell>
          <cell r="S68">
            <v>6000</v>
          </cell>
          <cell r="T68">
            <v>5373.190000000002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4.0706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5695.580000000002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4.0706</v>
          </cell>
          <cell r="L70">
            <v>24423.6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4.0706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4.0706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4.0706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4.0706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4.0706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4.0706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4.0706</v>
          </cell>
          <cell r="L77">
            <v>4469.52</v>
          </cell>
          <cell r="M77">
            <v>4469.52</v>
          </cell>
          <cell r="P77">
            <v>5452.81</v>
          </cell>
          <cell r="Q77">
            <v>4469.52</v>
          </cell>
          <cell r="R77">
            <v>4469.52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4.0706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4.0706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4.0557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4.0557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4.0557</v>
          </cell>
          <cell r="L82">
            <v>24674.88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4.0557</v>
          </cell>
          <cell r="M83">
            <v>67466.56999999999</v>
          </cell>
          <cell r="P83">
            <v>82309.22</v>
          </cell>
          <cell r="Q83">
            <v>67466.56999999999</v>
          </cell>
          <cell r="R83">
            <v>67466.57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4.0557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4.0557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4.0557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4.0557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4.0557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4.0557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4.0557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9344.580000000002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4.0557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9344.580000000002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4.0557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4.0557</v>
          </cell>
          <cell r="L93">
            <v>9165.88</v>
          </cell>
          <cell r="M93">
            <v>9165.88</v>
          </cell>
          <cell r="P93">
            <v>11182.37</v>
          </cell>
          <cell r="Q93">
            <v>9165.88</v>
          </cell>
          <cell r="R93">
            <v>9165.88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4.0557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4.0557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4.0557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4.0557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4.0557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4.0557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4.0557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4.0557</v>
          </cell>
          <cell r="L101">
            <v>31269.45</v>
          </cell>
          <cell r="M101">
            <v>31269.45</v>
          </cell>
          <cell r="P101">
            <v>38148.73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4.0557</v>
          </cell>
          <cell r="L102">
            <v>9165.88</v>
          </cell>
          <cell r="M102">
            <v>9165.88</v>
          </cell>
          <cell r="P102">
            <v>11182.37</v>
          </cell>
          <cell r="Q102">
            <v>9165.88</v>
          </cell>
          <cell r="R102">
            <v>9165.88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4.0557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4.0557</v>
          </cell>
          <cell r="L104">
            <v>9165.88</v>
          </cell>
          <cell r="M104">
            <v>9165.88</v>
          </cell>
          <cell r="P104">
            <v>11182.37</v>
          </cell>
          <cell r="Q104">
            <v>9165.88</v>
          </cell>
          <cell r="R104">
            <v>9165.88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4.0557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754.8500000000004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4.0557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4.0557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4.0557</v>
          </cell>
          <cell r="L108">
            <v>250175.85</v>
          </cell>
          <cell r="M108">
            <v>250175.85</v>
          </cell>
          <cell r="P108">
            <v>305214.54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4.0557</v>
          </cell>
          <cell r="L109">
            <v>149655.33</v>
          </cell>
          <cell r="M109">
            <v>149655.33</v>
          </cell>
          <cell r="P109">
            <v>182579.5</v>
          </cell>
          <cell r="Q109">
            <v>149655.33</v>
          </cell>
          <cell r="R109">
            <v>149655.33</v>
          </cell>
          <cell r="S109">
            <v>36900</v>
          </cell>
          <cell r="T109">
            <v>32924.17000000001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4.0604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4.0604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4.0604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4.0604</v>
          </cell>
          <cell r="M113">
            <v>54778.86</v>
          </cell>
          <cell r="P113">
            <v>66830.21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4.0604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4.0604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4.0604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4.0604</v>
          </cell>
          <cell r="M117">
            <v>54778.86</v>
          </cell>
          <cell r="P117">
            <v>66830.21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4.0604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4.0604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4.0604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4.0604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4.0604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4.0604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4.0604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4.0604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4.0604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4.0604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4.0604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4.0604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4.0604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4.0604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4.0604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4.0604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4.0604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4.0604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4.0604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4.0604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4.0604</v>
          </cell>
          <cell r="M138">
            <v>75819.85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4.0604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4.0604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4.0604</v>
          </cell>
          <cell r="L141">
            <v>26299.2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4.0604</v>
          </cell>
          <cell r="L142">
            <v>9627.21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4.0604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4.0604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4.0604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4.0604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4.0604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4.0604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2287.710000000001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4.0604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4.0604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4.0604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4.0604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</v>
          </cell>
          <cell r="T152">
            <v>950424.7999999998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4.0604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4.0604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4.0664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4.0664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</v>
          </cell>
          <cell r="R156">
            <v>37186.4</v>
          </cell>
          <cell r="S156">
            <v>9144.8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4.0706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42235.57000000001</v>
          </cell>
          <cell r="R157">
            <v>42235.57</v>
          </cell>
          <cell r="S157">
            <v>10375.76</v>
          </cell>
          <cell r="T157">
            <v>9291.829999999994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4.0706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4.0706</v>
          </cell>
          <cell r="L159">
            <v>80923.6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4.0706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4.0706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4.0706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4.0706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4.0706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4.0706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4.0706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4.0706</v>
          </cell>
          <cell r="M167">
            <v>5857609.76</v>
          </cell>
          <cell r="N167">
            <v>458262.96</v>
          </cell>
          <cell r="O167">
            <v>129322.8</v>
          </cell>
          <cell r="P167">
            <v>6429429.28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4.0706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4.0706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4.0706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4.0706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4.0706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4.0706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4.0706</v>
          </cell>
          <cell r="L174">
            <v>8955.3</v>
          </cell>
          <cell r="M174">
            <v>8955.3</v>
          </cell>
          <cell r="N174">
            <v>716.42</v>
          </cell>
          <cell r="P174">
            <v>10051.44</v>
          </cell>
          <cell r="Q174">
            <v>8238.88</v>
          </cell>
          <cell r="R174">
            <v>8238.88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4.0706</v>
          </cell>
          <cell r="L175">
            <v>24423.6</v>
          </cell>
          <cell r="M175">
            <v>24423.6</v>
          </cell>
          <cell r="N175">
            <v>1953.89</v>
          </cell>
          <cell r="P175">
            <v>27413.04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4943.330000000002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4.0706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4.0557</v>
          </cell>
          <cell r="M177">
            <v>20807545.81</v>
          </cell>
          <cell r="N177">
            <v>1664603.66</v>
          </cell>
          <cell r="P177">
            <v>23354389.42</v>
          </cell>
          <cell r="Q177">
            <v>19142942.15</v>
          </cell>
          <cell r="R177">
            <v>19142942.15</v>
          </cell>
          <cell r="S177">
            <v>4720009.41</v>
          </cell>
          <cell r="T177">
            <v>4211447.270000003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4.0557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4.0557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4.0557</v>
          </cell>
          <cell r="L180">
            <v>9387136.68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4.0557</v>
          </cell>
          <cell r="L181">
            <v>27740.99</v>
          </cell>
          <cell r="M181">
            <v>27740.99</v>
          </cell>
          <cell r="N181">
            <v>2219.28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5614.779999999999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4.0557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4.0557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40723.28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7343.539999999994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4.0557</v>
          </cell>
          <cell r="L184">
            <v>111207.29</v>
          </cell>
          <cell r="M184">
            <v>111207.29</v>
          </cell>
          <cell r="P184">
            <v>135672.89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6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4.0782</v>
          </cell>
          <cell r="L2">
            <v>21655.24</v>
          </cell>
          <cell r="M2">
            <v>21655.24</v>
          </cell>
          <cell r="N2">
            <v>4.0782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5309.999509587564</v>
          </cell>
          <cell r="S2">
            <v>4764.149999999998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4.0782</v>
          </cell>
          <cell r="L3">
            <v>21655.24</v>
          </cell>
          <cell r="M3">
            <v>21655.24</v>
          </cell>
          <cell r="N3">
            <v>4.0782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5309.999509587564</v>
          </cell>
          <cell r="S3">
            <v>4764.149999999998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4.0782</v>
          </cell>
          <cell r="L4">
            <v>21655.24</v>
          </cell>
          <cell r="M4">
            <v>21655.24</v>
          </cell>
          <cell r="N4">
            <v>4.0782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5309.999509587564</v>
          </cell>
          <cell r="S4">
            <v>4764.149999999998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4.0782</v>
          </cell>
          <cell r="L5">
            <v>21655.24</v>
          </cell>
          <cell r="M5">
            <v>21655.24</v>
          </cell>
          <cell r="N5">
            <v>4.0782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5309.999509587564</v>
          </cell>
          <cell r="S5">
            <v>4764.149999999998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4.0782</v>
          </cell>
          <cell r="L6">
            <v>21655.24</v>
          </cell>
          <cell r="M6">
            <v>21655.24</v>
          </cell>
          <cell r="N6">
            <v>4.0782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5309.999509587564</v>
          </cell>
          <cell r="S6">
            <v>4764.149999999998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4.0782</v>
          </cell>
          <cell r="L7">
            <v>21655.24</v>
          </cell>
          <cell r="M7">
            <v>21655.24</v>
          </cell>
          <cell r="N7">
            <v>4.0782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5309.999509587564</v>
          </cell>
          <cell r="S7">
            <v>4764.149999999998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4.0782</v>
          </cell>
          <cell r="L8">
            <v>21655.24</v>
          </cell>
          <cell r="M8">
            <v>21655.24</v>
          </cell>
          <cell r="N8">
            <v>4.0782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5309.999509587564</v>
          </cell>
          <cell r="S8">
            <v>4764.149999999998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4.0782</v>
          </cell>
          <cell r="L9">
            <v>21655.24</v>
          </cell>
          <cell r="M9">
            <v>21655.24</v>
          </cell>
          <cell r="N9">
            <v>4.0782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5309.999509587564</v>
          </cell>
          <cell r="S9">
            <v>4764.149999999998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4.0782</v>
          </cell>
          <cell r="L10">
            <v>21655.24</v>
          </cell>
          <cell r="M10">
            <v>21655.24</v>
          </cell>
          <cell r="N10">
            <v>4.0782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5309.999509587564</v>
          </cell>
          <cell r="S10">
            <v>4764.149999999998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4.0782</v>
          </cell>
          <cell r="L11">
            <v>21655.24</v>
          </cell>
          <cell r="M11">
            <v>21655.24</v>
          </cell>
          <cell r="N11">
            <v>4.0782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5309.999509587564</v>
          </cell>
          <cell r="S11">
            <v>4764.149999999998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4.0782</v>
          </cell>
          <cell r="L12">
            <v>21655.24</v>
          </cell>
          <cell r="M12">
            <v>21655.24</v>
          </cell>
          <cell r="N12">
            <v>4.0782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5309.999509587564</v>
          </cell>
          <cell r="S12">
            <v>4764.149999999998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4.0782</v>
          </cell>
          <cell r="L13">
            <v>21655.24</v>
          </cell>
          <cell r="M13">
            <v>21655.24</v>
          </cell>
          <cell r="N13">
            <v>4.0782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5309.999509587564</v>
          </cell>
          <cell r="S13">
            <v>4764.149999999998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4.0782</v>
          </cell>
          <cell r="L14">
            <v>21655.24</v>
          </cell>
          <cell r="M14">
            <v>21655.24</v>
          </cell>
          <cell r="N14">
            <v>4.0782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5309.999509587564</v>
          </cell>
          <cell r="S14">
            <v>4764.149999999998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4.0782</v>
          </cell>
          <cell r="L15">
            <v>26088.25</v>
          </cell>
          <cell r="M15">
            <v>26088.25</v>
          </cell>
          <cell r="N15">
            <v>4.0782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</v>
          </cell>
          <cell r="S15">
            <v>5739.419999999998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4.0782</v>
          </cell>
          <cell r="M16">
            <v>30692.54</v>
          </cell>
          <cell r="N16">
            <v>4.0782</v>
          </cell>
          <cell r="P16">
            <v>37444.9</v>
          </cell>
          <cell r="Q16">
            <v>30692.54</v>
          </cell>
          <cell r="R16">
            <v>7526.001667402285</v>
          </cell>
          <cell r="S16">
            <v>6752.360000000001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4.0782</v>
          </cell>
          <cell r="M19">
            <v>27919.36</v>
          </cell>
          <cell r="N19">
            <v>4.0782</v>
          </cell>
          <cell r="P19">
            <v>34061.62</v>
          </cell>
          <cell r="Q19">
            <v>27919.36</v>
          </cell>
          <cell r="R19">
            <v>6846.000686577412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</v>
          </cell>
          <cell r="O20">
            <v>24469.2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4.0782</v>
          </cell>
          <cell r="L22">
            <v>8160.48</v>
          </cell>
          <cell r="M22">
            <v>8160.48</v>
          </cell>
          <cell r="N22">
            <v>4.0782</v>
          </cell>
          <cell r="O22">
            <v>8160.48</v>
          </cell>
          <cell r="P22">
            <v>9955.79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4.0782</v>
          </cell>
          <cell r="L23">
            <v>8160.48</v>
          </cell>
          <cell r="M23">
            <v>8160.48</v>
          </cell>
          <cell r="N23">
            <v>4.0782</v>
          </cell>
          <cell r="O23">
            <v>8160.48</v>
          </cell>
          <cell r="P23">
            <v>9955.79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4.0782</v>
          </cell>
          <cell r="L24">
            <v>8160.48</v>
          </cell>
          <cell r="M24">
            <v>8160.48</v>
          </cell>
          <cell r="N24">
            <v>4.0782</v>
          </cell>
          <cell r="O24">
            <v>8160.48</v>
          </cell>
          <cell r="P24">
            <v>9955.79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4.0782</v>
          </cell>
          <cell r="L25">
            <v>8160.48</v>
          </cell>
          <cell r="M25">
            <v>8160.48</v>
          </cell>
          <cell r="N25">
            <v>4.0782</v>
          </cell>
          <cell r="O25">
            <v>8160.48</v>
          </cell>
          <cell r="P25">
            <v>9955.79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4.0782</v>
          </cell>
          <cell r="L26">
            <v>9628.63</v>
          </cell>
          <cell r="M26">
            <v>9628.63</v>
          </cell>
          <cell r="N26">
            <v>4.0782</v>
          </cell>
          <cell r="O26">
            <v>9628.63</v>
          </cell>
          <cell r="P26">
            <v>11746.93</v>
          </cell>
          <cell r="Q26">
            <v>9628.63</v>
          </cell>
          <cell r="R26">
            <v>2360.999950958756</v>
          </cell>
          <cell r="S26">
            <v>2118.300000000001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4.0782</v>
          </cell>
          <cell r="L27">
            <v>9628.63</v>
          </cell>
          <cell r="M27">
            <v>9628.63</v>
          </cell>
          <cell r="N27">
            <v>4.0782</v>
          </cell>
          <cell r="O27">
            <v>9628.63</v>
          </cell>
          <cell r="P27">
            <v>11746.93</v>
          </cell>
          <cell r="Q27">
            <v>9628.63</v>
          </cell>
          <cell r="R27">
            <v>2360.999950958756</v>
          </cell>
          <cell r="S27">
            <v>2118.300000000001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4.0782</v>
          </cell>
          <cell r="L28">
            <v>9628.63</v>
          </cell>
          <cell r="M28">
            <v>9628.63</v>
          </cell>
          <cell r="N28">
            <v>4.0782</v>
          </cell>
          <cell r="O28">
            <v>9628.63</v>
          </cell>
          <cell r="P28">
            <v>11746.93</v>
          </cell>
          <cell r="Q28">
            <v>9628.63</v>
          </cell>
          <cell r="R28">
            <v>2360.999950958756</v>
          </cell>
          <cell r="S28">
            <v>2118.300000000001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4.0782</v>
          </cell>
          <cell r="L29">
            <v>11027.45</v>
          </cell>
          <cell r="M29">
            <v>11027.45</v>
          </cell>
          <cell r="N29">
            <v>4.0782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2703.999313422589</v>
          </cell>
          <cell r="S29">
            <v>2426.039999999999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4.0782</v>
          </cell>
          <cell r="L30">
            <v>9216.73</v>
          </cell>
          <cell r="M30">
            <v>9216.73</v>
          </cell>
          <cell r="N30">
            <v>4.0782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4.0782</v>
          </cell>
          <cell r="L31">
            <v>9216.73</v>
          </cell>
          <cell r="M31">
            <v>9216.73</v>
          </cell>
          <cell r="N31">
            <v>4.0782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4.0782</v>
          </cell>
          <cell r="L32">
            <v>9216.73</v>
          </cell>
          <cell r="M32">
            <v>9216.73</v>
          </cell>
          <cell r="N32">
            <v>4.0782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4.0782</v>
          </cell>
          <cell r="L33">
            <v>8984.27</v>
          </cell>
          <cell r="M33">
            <v>8984.27</v>
          </cell>
          <cell r="N33">
            <v>4.0782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</v>
          </cell>
          <cell r="S33">
            <v>1976.539999999999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4.0782</v>
          </cell>
          <cell r="L34">
            <v>10631.87</v>
          </cell>
          <cell r="M34">
            <v>10631.87</v>
          </cell>
          <cell r="N34">
            <v>4.0782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4.0782</v>
          </cell>
          <cell r="L35">
            <v>12275.38</v>
          </cell>
          <cell r="M35">
            <v>12275.38</v>
          </cell>
          <cell r="N35">
            <v>4.0782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3009.999509587563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4.0782</v>
          </cell>
          <cell r="L36">
            <v>1590.5</v>
          </cell>
          <cell r="M36">
            <v>1590.5</v>
          </cell>
          <cell r="N36">
            <v>4.0782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390.0004904124369</v>
          </cell>
          <cell r="S36">
            <v>349.9100000000001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4.0782</v>
          </cell>
          <cell r="L37">
            <v>3450.16</v>
          </cell>
          <cell r="M37">
            <v>3450.16</v>
          </cell>
          <cell r="N37">
            <v>4.0782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4.0782</v>
          </cell>
          <cell r="L38">
            <v>3450.16</v>
          </cell>
          <cell r="M38">
            <v>3450.16</v>
          </cell>
          <cell r="N38">
            <v>4.0782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4.0782</v>
          </cell>
          <cell r="L39">
            <v>10876.56</v>
          </cell>
          <cell r="M39">
            <v>10876.56</v>
          </cell>
          <cell r="N39">
            <v>4.0782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4.0782</v>
          </cell>
          <cell r="L40">
            <v>31014.71</v>
          </cell>
          <cell r="M40">
            <v>31014.71</v>
          </cell>
          <cell r="N40">
            <v>4.0782</v>
          </cell>
          <cell r="O40">
            <v>31014.71</v>
          </cell>
          <cell r="P40">
            <v>37837.95</v>
          </cell>
          <cell r="Q40">
            <v>31014.71</v>
          </cell>
          <cell r="R40">
            <v>7604.999754793782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4.0782</v>
          </cell>
          <cell r="L41">
            <v>29624.04</v>
          </cell>
          <cell r="M41">
            <v>29624.04</v>
          </cell>
          <cell r="N41">
            <v>4.0782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7263.998823010152</v>
          </cell>
          <cell r="S41">
            <v>6517.290000000001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</v>
          </cell>
          <cell r="L42">
            <v>1090325.86</v>
          </cell>
          <cell r="M42">
            <v>1090325.86</v>
          </cell>
          <cell r="N42">
            <v>4.0692</v>
          </cell>
          <cell r="O42">
            <v>1090325.86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</v>
          </cell>
          <cell r="L43">
            <v>73388.02</v>
          </cell>
          <cell r="M43">
            <v>73388.02</v>
          </cell>
          <cell r="N43">
            <v>4.0692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</v>
          </cell>
          <cell r="L44">
            <v>21607.45</v>
          </cell>
          <cell r="M44">
            <v>21607.45</v>
          </cell>
          <cell r="N44">
            <v>4.0692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</v>
          </cell>
          <cell r="L45">
            <v>21607.45</v>
          </cell>
          <cell r="M45">
            <v>21607.45</v>
          </cell>
          <cell r="N45">
            <v>4.0692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</v>
          </cell>
          <cell r="L46">
            <v>21607.45</v>
          </cell>
          <cell r="M46">
            <v>21607.45</v>
          </cell>
          <cell r="N46">
            <v>4.0692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</v>
          </cell>
          <cell r="L47">
            <v>21607.45</v>
          </cell>
          <cell r="M47">
            <v>21607.45</v>
          </cell>
          <cell r="N47">
            <v>4.0692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</v>
          </cell>
          <cell r="L48">
            <v>21607.45</v>
          </cell>
          <cell r="M48">
            <v>21607.45</v>
          </cell>
          <cell r="N48">
            <v>4.0692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</v>
          </cell>
          <cell r="L49">
            <v>21607.45</v>
          </cell>
          <cell r="M49">
            <v>21607.45</v>
          </cell>
          <cell r="N49">
            <v>4.0692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</v>
          </cell>
          <cell r="L50">
            <v>21607.45</v>
          </cell>
          <cell r="M50">
            <v>21607.45</v>
          </cell>
          <cell r="N50">
            <v>4.0692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</v>
          </cell>
          <cell r="L51">
            <v>22563.71</v>
          </cell>
          <cell r="M51">
            <v>22563.71</v>
          </cell>
          <cell r="N51">
            <v>4.0692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</v>
          </cell>
          <cell r="L52">
            <v>26030.67</v>
          </cell>
          <cell r="M52">
            <v>26030.67</v>
          </cell>
          <cell r="N52">
            <v>4.0692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</v>
          </cell>
          <cell r="L53">
            <v>27182.26</v>
          </cell>
          <cell r="M53">
            <v>27182.26</v>
          </cell>
          <cell r="N53">
            <v>4.0692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</v>
          </cell>
          <cell r="S53">
            <v>5980.100000000002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</v>
          </cell>
          <cell r="L54">
            <v>27182.26</v>
          </cell>
          <cell r="M54">
            <v>27182.26</v>
          </cell>
          <cell r="N54">
            <v>4.0692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</v>
          </cell>
          <cell r="S54">
            <v>5980.100000000002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</v>
          </cell>
          <cell r="L55">
            <v>27182.26</v>
          </cell>
          <cell r="M55">
            <v>27182.26</v>
          </cell>
          <cell r="N55">
            <v>4.0692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</v>
          </cell>
          <cell r="S55">
            <v>5980.100000000002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</v>
          </cell>
          <cell r="L56">
            <v>27182.26</v>
          </cell>
          <cell r="M56">
            <v>27182.26</v>
          </cell>
          <cell r="N56">
            <v>4.0692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</v>
          </cell>
          <cell r="S56">
            <v>5980.100000000002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</v>
          </cell>
          <cell r="L57">
            <v>27182.26</v>
          </cell>
          <cell r="M57">
            <v>27182.26</v>
          </cell>
          <cell r="N57">
            <v>4.0692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</v>
          </cell>
          <cell r="S57">
            <v>5980.100000000002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</v>
          </cell>
          <cell r="L58">
            <v>27182.26</v>
          </cell>
          <cell r="M58">
            <v>27182.26</v>
          </cell>
          <cell r="N58">
            <v>4.0692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</v>
          </cell>
          <cell r="S58">
            <v>5980.100000000002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</v>
          </cell>
          <cell r="L59">
            <v>28337.91</v>
          </cell>
          <cell r="M59">
            <v>28337.91</v>
          </cell>
          <cell r="N59">
            <v>4.0692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</v>
          </cell>
          <cell r="L60">
            <v>8142.47</v>
          </cell>
          <cell r="M60">
            <v>8142.47</v>
          </cell>
          <cell r="N60">
            <v>4.0692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2001.00019659884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</v>
          </cell>
          <cell r="L61">
            <v>8142.47</v>
          </cell>
          <cell r="M61">
            <v>8142.47</v>
          </cell>
          <cell r="N61">
            <v>4.0692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2001.00019659884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</v>
          </cell>
          <cell r="L62">
            <v>8142.47</v>
          </cell>
          <cell r="M62">
            <v>8142.47</v>
          </cell>
          <cell r="N62">
            <v>4.0692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2001.00019659884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</v>
          </cell>
          <cell r="L63">
            <v>11003.12</v>
          </cell>
          <cell r="M63">
            <v>11003.12</v>
          </cell>
          <cell r="N63">
            <v>4.0692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</v>
          </cell>
          <cell r="L64">
            <v>9196.39</v>
          </cell>
          <cell r="M64">
            <v>9196.39</v>
          </cell>
          <cell r="N64">
            <v>4.0692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2023.210000000001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</v>
          </cell>
          <cell r="L65">
            <v>10852.56</v>
          </cell>
          <cell r="M65">
            <v>10852.56</v>
          </cell>
          <cell r="N65">
            <v>4.0692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2667.00088469478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</v>
          </cell>
          <cell r="L66">
            <v>8964.45</v>
          </cell>
          <cell r="M66">
            <v>8964.45</v>
          </cell>
          <cell r="N66">
            <v>4.0692</v>
          </cell>
          <cell r="O66">
            <v>8964.45</v>
          </cell>
          <cell r="P66">
            <v>10936.63</v>
          </cell>
          <cell r="Q66">
            <v>8964.45</v>
          </cell>
          <cell r="R66">
            <v>2203.00058979652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</v>
          </cell>
          <cell r="L67">
            <v>8964.45</v>
          </cell>
          <cell r="M67">
            <v>8964.45</v>
          </cell>
          <cell r="N67">
            <v>4.0692</v>
          </cell>
          <cell r="O67">
            <v>8964.45</v>
          </cell>
          <cell r="P67">
            <v>10936.63</v>
          </cell>
          <cell r="Q67">
            <v>8964.45</v>
          </cell>
          <cell r="R67">
            <v>2203.00058979652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</v>
          </cell>
          <cell r="L68">
            <v>8964.45</v>
          </cell>
          <cell r="M68">
            <v>8964.45</v>
          </cell>
          <cell r="N68">
            <v>4.0692</v>
          </cell>
          <cell r="O68">
            <v>8964.45</v>
          </cell>
          <cell r="P68">
            <v>10936.63</v>
          </cell>
          <cell r="Q68">
            <v>8964.45</v>
          </cell>
          <cell r="R68">
            <v>2203.00058979652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</v>
          </cell>
          <cell r="M69">
            <v>30624.8</v>
          </cell>
          <cell r="N69">
            <v>4.0692</v>
          </cell>
          <cell r="P69">
            <v>37362.26</v>
          </cell>
          <cell r="Q69">
            <v>30624.8</v>
          </cell>
          <cell r="R69">
            <v>7526.0001965988395</v>
          </cell>
          <cell r="S69">
            <v>6737.460000000003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</v>
          </cell>
          <cell r="M72">
            <v>48692.04</v>
          </cell>
          <cell r="N72">
            <v>4.0692</v>
          </cell>
          <cell r="P72">
            <v>59404.29</v>
          </cell>
          <cell r="Q72">
            <v>48692.04</v>
          </cell>
          <cell r="R72">
            <v>11965.99823061044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</v>
          </cell>
          <cell r="M76">
            <v>29812.87</v>
          </cell>
          <cell r="N76">
            <v>4.0963</v>
          </cell>
          <cell r="P76">
            <v>36371.7</v>
          </cell>
          <cell r="Q76">
            <v>29812.87</v>
          </cell>
          <cell r="R76">
            <v>7277.9996582281565</v>
          </cell>
          <cell r="S76">
            <v>6558.829999999998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</v>
          </cell>
          <cell r="M80">
            <v>27510.75</v>
          </cell>
          <cell r="N80">
            <v>4.0963</v>
          </cell>
          <cell r="P80">
            <v>33563.11</v>
          </cell>
          <cell r="Q80">
            <v>27510.75</v>
          </cell>
          <cell r="R80">
            <v>6715.999804701803</v>
          </cell>
          <cell r="S80">
            <v>6052.360000000001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</v>
          </cell>
          <cell r="L83">
            <v>10388.22</v>
          </cell>
          <cell r="M83">
            <v>10388.22</v>
          </cell>
          <cell r="N83">
            <v>4.0963</v>
          </cell>
          <cell r="O83">
            <v>10388.22</v>
          </cell>
          <cell r="P83">
            <v>12673.63</v>
          </cell>
          <cell r="Q83">
            <v>10388.22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72846.00102883179</v>
          </cell>
          <cell r="S84">
            <v>65423.42999999999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5309.999265120153</v>
          </cell>
          <cell r="S85">
            <v>4768.940000000002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5309.999265120153</v>
          </cell>
          <cell r="S86">
            <v>4768.940000000002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</v>
          </cell>
          <cell r="N87">
            <v>4.0823</v>
          </cell>
          <cell r="P87">
            <v>34095.87</v>
          </cell>
          <cell r="Q87">
            <v>27947.43</v>
          </cell>
          <cell r="R87">
            <v>6846.001028831786</v>
          </cell>
          <cell r="S87">
            <v>6148.440000000002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9638.3103</v>
          </cell>
          <cell r="M90">
            <v>9638.3103</v>
          </cell>
          <cell r="N90">
            <v>4.0823</v>
          </cell>
          <cell r="O90">
            <v>9638.3103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</v>
          </cell>
          <cell r="S91">
            <v>8511.340000000004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</v>
          </cell>
          <cell r="O93">
            <v>2396.3101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8478.9371</v>
          </cell>
          <cell r="O95">
            <v>8478.9371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2935.1737</v>
          </cell>
          <cell r="O96">
            <v>2935.1737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</v>
          </cell>
          <cell r="M97">
            <v>905600.5</v>
          </cell>
          <cell r="N97">
            <v>4.0692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</v>
          </cell>
          <cell r="L100">
            <v>4044.78</v>
          </cell>
          <cell r="M100">
            <v>4044.78</v>
          </cell>
          <cell r="N100">
            <v>4.0692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894.5984468691635</v>
          </cell>
          <cell r="S100">
            <v>800.8599999999997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</v>
          </cell>
          <cell r="M101">
            <v>1822529.3100000003</v>
          </cell>
          <cell r="N101">
            <v>4.0692</v>
          </cell>
          <cell r="P101">
            <v>1814370.32</v>
          </cell>
          <cell r="Q101">
            <v>1487188.78</v>
          </cell>
          <cell r="R101">
            <v>365474.4863855303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</v>
          </cell>
          <cell r="O102">
            <v>20223.9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</v>
          </cell>
          <cell r="O103">
            <v>330752.71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</v>
          </cell>
          <cell r="O104">
            <v>18164.9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2332.24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16773.17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4965.73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35969.7</v>
          </cell>
          <cell r="H48">
            <v>29483.36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24423.6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9165.88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9165.88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9165.88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</v>
          </cell>
          <cell r="H97">
            <v>111207.29</v>
          </cell>
          <cell r="I97">
            <v>24465.6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305214.54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8238.88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149655.33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40723.28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</v>
          </cell>
          <cell r="H108">
            <v>19142942.15</v>
          </cell>
          <cell r="I108">
            <v>4211447.27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4764.15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4764.15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4764.15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4764.15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4764.15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4764.15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4764.15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4764.15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4764.15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4764.15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4764.15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4764.15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4764.15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</v>
          </cell>
          <cell r="H124">
            <v>27919.36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9628.63</v>
          </cell>
          <cell r="I129">
            <v>2118.3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9628.63</v>
          </cell>
          <cell r="I130">
            <v>2118.3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9628.63</v>
          </cell>
          <cell r="I131">
            <v>2118.3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37837.95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10388.22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30624.8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327181.54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>
        <row r="3">
          <cell r="B3">
            <v>2.9904</v>
          </cell>
        </row>
        <row r="4">
          <cell r="B4">
            <v>4.079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imple"/>
      <sheetName val="Leisure Roamers"/>
      <sheetName val="Orange World"/>
      <sheetName val="Contact"/>
      <sheetName val="#¡REF"/>
      <sheetName val="#REF"/>
      <sheetName val="#AD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D - 2005 technical roadmap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</sheetNames>
    <sheetDataSet>
      <sheetData sheetId="0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>
        <row r="2"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>
        <row r="4">
          <cell r="D4">
            <v>0.019999999552965164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view="pageBreakPreview" zoomScale="75" zoomScaleSheetLayoutView="75" zoomScalePageLayoutView="0" workbookViewId="0" topLeftCell="A19">
      <selection activeCell="I56" sqref="I56"/>
    </sheetView>
  </sheetViews>
  <sheetFormatPr defaultColWidth="12.28125" defaultRowHeight="12.75"/>
  <cols>
    <col min="1" max="1" width="2.8515625" style="6" customWidth="1"/>
    <col min="2" max="2" width="2.8515625" style="3" customWidth="1"/>
    <col min="3" max="3" width="2.8515625" style="4" customWidth="1"/>
    <col min="4" max="5" width="2.8515625" style="5" customWidth="1"/>
    <col min="6" max="6" width="33.421875" style="6" customWidth="1"/>
    <col min="7" max="7" width="1.1484375" style="7" customWidth="1"/>
    <col min="8" max="15" width="11.421875" style="7" customWidth="1"/>
    <col min="16" max="16" width="1.1484375" style="7" customWidth="1"/>
    <col min="17" max="24" width="11.421875" style="7" customWidth="1"/>
    <col min="25" max="25" width="1.1484375" style="7" customWidth="1"/>
    <col min="26" max="26" width="11.421875" style="7" customWidth="1"/>
    <col min="27" max="16384" width="12.28125" style="6" customWidth="1"/>
  </cols>
  <sheetData>
    <row r="1" ht="9.75" customHeight="1"/>
    <row r="2" spans="2:26" ht="22.5" customHeight="1">
      <c r="B2" s="249" t="s">
        <v>13</v>
      </c>
      <c r="C2" s="249"/>
      <c r="D2" s="249"/>
      <c r="E2" s="249"/>
      <c r="F2" s="249"/>
      <c r="G2" s="1"/>
      <c r="H2" s="246">
        <v>2014</v>
      </c>
      <c r="I2" s="246"/>
      <c r="J2" s="246"/>
      <c r="K2" s="246"/>
      <c r="L2" s="246"/>
      <c r="M2" s="246"/>
      <c r="N2" s="246"/>
      <c r="O2" s="246"/>
      <c r="P2" s="1"/>
      <c r="Q2" s="246">
        <v>2015</v>
      </c>
      <c r="R2" s="246"/>
      <c r="S2" s="246"/>
      <c r="T2" s="246"/>
      <c r="U2" s="246"/>
      <c r="V2" s="246"/>
      <c r="W2" s="246"/>
      <c r="X2" s="246"/>
      <c r="Y2" s="1"/>
      <c r="Z2" s="222">
        <v>2016</v>
      </c>
    </row>
    <row r="3" spans="2:26" ht="22.5" customHeight="1">
      <c r="B3" s="250"/>
      <c r="C3" s="250"/>
      <c r="D3" s="250"/>
      <c r="E3" s="250"/>
      <c r="F3" s="250"/>
      <c r="G3" s="1"/>
      <c r="H3" s="245" t="s">
        <v>0</v>
      </c>
      <c r="I3" s="245"/>
      <c r="J3" s="245" t="s">
        <v>1</v>
      </c>
      <c r="K3" s="245"/>
      <c r="L3" s="245" t="s">
        <v>2</v>
      </c>
      <c r="M3" s="245"/>
      <c r="N3" s="245" t="s">
        <v>14</v>
      </c>
      <c r="O3" s="245"/>
      <c r="P3" s="1"/>
      <c r="Q3" s="245" t="s">
        <v>0</v>
      </c>
      <c r="R3" s="245"/>
      <c r="S3" s="245" t="s">
        <v>1</v>
      </c>
      <c r="T3" s="245"/>
      <c r="U3" s="245" t="s">
        <v>2</v>
      </c>
      <c r="V3" s="245"/>
      <c r="W3" s="245" t="s">
        <v>14</v>
      </c>
      <c r="X3" s="245"/>
      <c r="Y3" s="1"/>
      <c r="Z3" s="155" t="s">
        <v>0</v>
      </c>
    </row>
    <row r="4" spans="2:26" ht="8.25" customHeight="1">
      <c r="B4" s="1"/>
      <c r="C4" s="1"/>
      <c r="D4" s="1"/>
      <c r="E4" s="1"/>
      <c r="F4" s="1"/>
      <c r="G4" s="1"/>
      <c r="H4" s="9"/>
      <c r="I4" s="9"/>
      <c r="J4" s="9"/>
      <c r="K4" s="9"/>
      <c r="L4" s="9"/>
      <c r="M4" s="9"/>
      <c r="N4" s="9"/>
      <c r="O4" s="9"/>
      <c r="P4" s="1"/>
      <c r="Q4" s="9"/>
      <c r="R4" s="9"/>
      <c r="S4" s="9"/>
      <c r="T4" s="9"/>
      <c r="U4" s="9"/>
      <c r="V4" s="9"/>
      <c r="W4" s="9"/>
      <c r="X4" s="9"/>
      <c r="Y4" s="1"/>
      <c r="Z4" s="9"/>
    </row>
    <row r="5" spans="2:26" s="7" customFormat="1" ht="21.75" customHeight="1">
      <c r="B5" s="10" t="s">
        <v>15</v>
      </c>
      <c r="C5" s="4"/>
      <c r="D5" s="5"/>
      <c r="E5" s="5"/>
      <c r="H5" s="9" t="s">
        <v>108</v>
      </c>
      <c r="I5" s="9" t="s">
        <v>109</v>
      </c>
      <c r="J5" s="9" t="s">
        <v>108</v>
      </c>
      <c r="K5" s="9" t="s">
        <v>109</v>
      </c>
      <c r="L5" s="9" t="s">
        <v>108</v>
      </c>
      <c r="M5" s="9" t="s">
        <v>109</v>
      </c>
      <c r="N5" s="9" t="s">
        <v>108</v>
      </c>
      <c r="O5" s="9" t="s">
        <v>109</v>
      </c>
      <c r="Q5" s="9" t="s">
        <v>108</v>
      </c>
      <c r="R5" s="9" t="s">
        <v>109</v>
      </c>
      <c r="S5" s="9" t="s">
        <v>108</v>
      </c>
      <c r="T5" s="9" t="s">
        <v>109</v>
      </c>
      <c r="U5" s="9" t="s">
        <v>108</v>
      </c>
      <c r="V5" s="9" t="s">
        <v>109</v>
      </c>
      <c r="W5" s="9" t="s">
        <v>108</v>
      </c>
      <c r="X5" s="9" t="s">
        <v>109</v>
      </c>
      <c r="Z5" s="9" t="s">
        <v>108</v>
      </c>
    </row>
    <row r="6" spans="2:26" s="7" customFormat="1" ht="8.25" customHeight="1">
      <c r="B6" s="3"/>
      <c r="C6" s="4"/>
      <c r="D6" s="5"/>
      <c r="E6" s="5"/>
      <c r="H6" s="9"/>
      <c r="I6" s="9"/>
      <c r="J6" s="9"/>
      <c r="K6" s="9"/>
      <c r="L6" s="9"/>
      <c r="M6" s="9"/>
      <c r="N6" s="9"/>
      <c r="O6" s="9"/>
      <c r="Q6" s="9"/>
      <c r="R6" s="9"/>
      <c r="S6" s="9"/>
      <c r="T6" s="9"/>
      <c r="U6" s="9"/>
      <c r="V6" s="9"/>
      <c r="W6" s="9"/>
      <c r="X6" s="9"/>
      <c r="Z6" s="9"/>
    </row>
    <row r="7" spans="2:26" s="4" customFormat="1" ht="15" customHeight="1">
      <c r="B7" s="11" t="s">
        <v>142</v>
      </c>
      <c r="C7" s="12"/>
      <c r="D7" s="13"/>
      <c r="E7" s="13"/>
      <c r="F7" s="14"/>
      <c r="G7" s="15"/>
      <c r="H7" s="16"/>
      <c r="I7" s="16"/>
      <c r="J7" s="16"/>
      <c r="K7" s="16"/>
      <c r="L7" s="16"/>
      <c r="M7" s="16"/>
      <c r="N7" s="16"/>
      <c r="O7" s="16"/>
      <c r="P7" s="15"/>
      <c r="Q7" s="16"/>
      <c r="R7" s="16"/>
      <c r="S7" s="16"/>
      <c r="T7" s="16"/>
      <c r="U7" s="16"/>
      <c r="V7" s="16"/>
      <c r="W7" s="16"/>
      <c r="X7" s="16"/>
      <c r="Y7" s="15"/>
      <c r="Z7" s="16"/>
    </row>
    <row r="8" spans="2:36" s="4" customFormat="1" ht="15" customHeight="1">
      <c r="B8" s="17" t="s">
        <v>99</v>
      </c>
      <c r="C8" s="17"/>
      <c r="D8" s="18"/>
      <c r="E8" s="18"/>
      <c r="F8" s="19"/>
      <c r="G8" s="15"/>
      <c r="H8" s="20">
        <v>1438</v>
      </c>
      <c r="I8" s="20">
        <v>1434</v>
      </c>
      <c r="J8" s="20">
        <v>1456</v>
      </c>
      <c r="K8" s="20">
        <v>1451</v>
      </c>
      <c r="L8" s="20">
        <v>1425</v>
      </c>
      <c r="M8" s="20">
        <v>1420</v>
      </c>
      <c r="N8" s="20">
        <v>1394</v>
      </c>
      <c r="O8" s="20">
        <v>1388</v>
      </c>
      <c r="P8" s="15"/>
      <c r="Q8" s="20">
        <v>1367</v>
      </c>
      <c r="R8" s="20">
        <v>1363</v>
      </c>
      <c r="S8" s="20">
        <v>1380</v>
      </c>
      <c r="T8" s="20">
        <v>1374</v>
      </c>
      <c r="U8" s="20">
        <v>1384</v>
      </c>
      <c r="V8" s="20">
        <v>1378</v>
      </c>
      <c r="W8" s="20">
        <v>1367</v>
      </c>
      <c r="X8" s="20">
        <v>1361</v>
      </c>
      <c r="Y8" s="15"/>
      <c r="Z8" s="20">
        <f>SUM(Z9:Z11)</f>
        <v>1334</v>
      </c>
      <c r="AB8" s="235"/>
      <c r="AC8" s="235"/>
      <c r="AD8" s="235"/>
      <c r="AE8" s="235"/>
      <c r="AF8" s="235"/>
      <c r="AG8" s="235"/>
      <c r="AH8" s="235"/>
      <c r="AI8" s="235"/>
      <c r="AJ8" s="235"/>
    </row>
    <row r="9" spans="2:36" s="4" customFormat="1" ht="15" customHeight="1">
      <c r="B9" s="22" t="s">
        <v>143</v>
      </c>
      <c r="C9" s="22"/>
      <c r="D9" s="23"/>
      <c r="E9" s="23"/>
      <c r="F9" s="15"/>
      <c r="G9" s="15"/>
      <c r="H9" s="24">
        <v>804</v>
      </c>
      <c r="I9" s="24">
        <v>804</v>
      </c>
      <c r="J9" s="24">
        <v>799</v>
      </c>
      <c r="K9" s="24">
        <v>799</v>
      </c>
      <c r="L9" s="24">
        <v>752</v>
      </c>
      <c r="M9" s="24">
        <v>752</v>
      </c>
      <c r="N9" s="24">
        <v>709</v>
      </c>
      <c r="O9" s="24">
        <v>709</v>
      </c>
      <c r="P9" s="15"/>
      <c r="Q9" s="24">
        <v>689</v>
      </c>
      <c r="R9" s="24">
        <v>689</v>
      </c>
      <c r="S9" s="24">
        <v>682</v>
      </c>
      <c r="T9" s="24">
        <v>682</v>
      </c>
      <c r="U9" s="24">
        <v>669</v>
      </c>
      <c r="V9" s="24">
        <v>669</v>
      </c>
      <c r="W9" s="24">
        <v>626</v>
      </c>
      <c r="X9" s="24">
        <v>626</v>
      </c>
      <c r="Y9" s="15"/>
      <c r="Z9" s="24">
        <v>583</v>
      </c>
      <c r="AB9" s="235"/>
      <c r="AC9" s="235"/>
      <c r="AD9" s="235"/>
      <c r="AE9" s="235"/>
      <c r="AF9" s="235"/>
      <c r="AG9" s="235"/>
      <c r="AH9" s="235"/>
      <c r="AI9" s="235"/>
      <c r="AJ9" s="235"/>
    </row>
    <row r="10" spans="2:36" s="4" customFormat="1" ht="15" customHeight="1">
      <c r="B10" s="22" t="s">
        <v>144</v>
      </c>
      <c r="C10" s="22"/>
      <c r="D10" s="23"/>
      <c r="E10" s="23"/>
      <c r="F10" s="15"/>
      <c r="G10" s="15"/>
      <c r="H10" s="24">
        <v>461</v>
      </c>
      <c r="I10" s="24">
        <v>457</v>
      </c>
      <c r="J10" s="24">
        <v>475</v>
      </c>
      <c r="K10" s="24">
        <v>470</v>
      </c>
      <c r="L10" s="24">
        <v>484</v>
      </c>
      <c r="M10" s="24">
        <v>479</v>
      </c>
      <c r="N10" s="24">
        <v>483</v>
      </c>
      <c r="O10" s="24">
        <v>477</v>
      </c>
      <c r="P10" s="15"/>
      <c r="Q10" s="24">
        <v>470</v>
      </c>
      <c r="R10" s="24">
        <v>466</v>
      </c>
      <c r="S10" s="24">
        <v>475</v>
      </c>
      <c r="T10" s="24">
        <v>469</v>
      </c>
      <c r="U10" s="24">
        <v>490</v>
      </c>
      <c r="V10" s="24">
        <v>484</v>
      </c>
      <c r="W10" s="24">
        <v>488</v>
      </c>
      <c r="X10" s="24">
        <v>482</v>
      </c>
      <c r="Y10" s="15"/>
      <c r="Z10" s="24">
        <v>507</v>
      </c>
      <c r="AB10" s="235"/>
      <c r="AC10" s="235"/>
      <c r="AD10" s="235"/>
      <c r="AE10" s="235"/>
      <c r="AF10" s="235"/>
      <c r="AG10" s="235"/>
      <c r="AH10" s="235"/>
      <c r="AI10" s="235"/>
      <c r="AJ10" s="235"/>
    </row>
    <row r="11" spans="2:36" s="4" customFormat="1" ht="15" customHeight="1">
      <c r="B11" s="22" t="s">
        <v>145</v>
      </c>
      <c r="C11" s="22"/>
      <c r="D11" s="23"/>
      <c r="E11" s="23"/>
      <c r="F11" s="15"/>
      <c r="G11" s="15"/>
      <c r="H11" s="24">
        <v>173</v>
      </c>
      <c r="I11" s="24">
        <v>173</v>
      </c>
      <c r="J11" s="24">
        <v>182</v>
      </c>
      <c r="K11" s="24">
        <v>182</v>
      </c>
      <c r="L11" s="24">
        <v>189</v>
      </c>
      <c r="M11" s="24">
        <v>189</v>
      </c>
      <c r="N11" s="24">
        <v>202</v>
      </c>
      <c r="O11" s="24">
        <v>202</v>
      </c>
      <c r="P11" s="15"/>
      <c r="Q11" s="24">
        <v>208</v>
      </c>
      <c r="R11" s="24">
        <v>208</v>
      </c>
      <c r="S11" s="24">
        <v>223</v>
      </c>
      <c r="T11" s="24">
        <v>223</v>
      </c>
      <c r="U11" s="24">
        <v>225</v>
      </c>
      <c r="V11" s="24">
        <v>225</v>
      </c>
      <c r="W11" s="24">
        <v>253</v>
      </c>
      <c r="X11" s="24">
        <v>253</v>
      </c>
      <c r="Y11" s="15"/>
      <c r="Z11" s="24">
        <v>244</v>
      </c>
      <c r="AB11" s="235"/>
      <c r="AC11" s="235"/>
      <c r="AD11" s="235"/>
      <c r="AE11" s="235"/>
      <c r="AF11" s="235"/>
      <c r="AG11" s="235"/>
      <c r="AH11" s="235"/>
      <c r="AI11" s="235"/>
      <c r="AJ11" s="235"/>
    </row>
    <row r="12" spans="2:36" s="4" customFormat="1" ht="15" customHeight="1">
      <c r="B12" s="17" t="s">
        <v>98</v>
      </c>
      <c r="C12" s="17"/>
      <c r="D12" s="18"/>
      <c r="E12" s="18"/>
      <c r="F12" s="19"/>
      <c r="G12" s="15"/>
      <c r="H12" s="20">
        <v>43</v>
      </c>
      <c r="I12" s="20">
        <v>43</v>
      </c>
      <c r="J12" s="20">
        <v>110</v>
      </c>
      <c r="K12" s="20">
        <v>110</v>
      </c>
      <c r="L12" s="20">
        <v>128</v>
      </c>
      <c r="M12" s="20">
        <v>128</v>
      </c>
      <c r="N12" s="20">
        <v>146</v>
      </c>
      <c r="O12" s="20">
        <v>146</v>
      </c>
      <c r="P12" s="15"/>
      <c r="Q12" s="20">
        <v>138</v>
      </c>
      <c r="R12" s="20">
        <v>138</v>
      </c>
      <c r="S12" s="20">
        <v>149</v>
      </c>
      <c r="T12" s="20">
        <v>149</v>
      </c>
      <c r="U12" s="20">
        <v>171</v>
      </c>
      <c r="V12" s="20">
        <v>171</v>
      </c>
      <c r="W12" s="20">
        <v>185</v>
      </c>
      <c r="X12" s="20">
        <v>185</v>
      </c>
      <c r="Y12" s="15"/>
      <c r="Z12" s="20">
        <v>192</v>
      </c>
      <c r="AB12" s="235"/>
      <c r="AC12" s="235"/>
      <c r="AD12" s="235"/>
      <c r="AE12" s="235"/>
      <c r="AF12" s="235"/>
      <c r="AG12" s="235"/>
      <c r="AH12" s="235"/>
      <c r="AI12" s="235"/>
      <c r="AJ12" s="235"/>
    </row>
    <row r="13" spans="2:36" s="4" customFormat="1" ht="15" customHeight="1">
      <c r="B13" s="22"/>
      <c r="C13" s="22"/>
      <c r="D13" s="23"/>
      <c r="E13" s="23"/>
      <c r="F13" s="15"/>
      <c r="G13" s="15"/>
      <c r="H13" s="24"/>
      <c r="I13" s="24"/>
      <c r="J13" s="24"/>
      <c r="K13" s="24"/>
      <c r="L13" s="24"/>
      <c r="M13" s="24"/>
      <c r="N13" s="24"/>
      <c r="O13" s="24"/>
      <c r="P13" s="15"/>
      <c r="Q13" s="24"/>
      <c r="R13" s="24"/>
      <c r="S13" s="24"/>
      <c r="T13" s="24"/>
      <c r="U13" s="24"/>
      <c r="V13" s="24"/>
      <c r="W13" s="24"/>
      <c r="X13" s="24"/>
      <c r="Y13" s="15"/>
      <c r="Z13" s="24"/>
      <c r="AB13" s="235"/>
      <c r="AC13" s="235"/>
      <c r="AD13" s="235"/>
      <c r="AE13" s="235"/>
      <c r="AF13" s="235"/>
      <c r="AG13" s="235"/>
      <c r="AH13" s="235"/>
      <c r="AI13" s="235"/>
      <c r="AJ13" s="235"/>
    </row>
    <row r="14" spans="2:36" s="4" customFormat="1" ht="15" customHeight="1">
      <c r="B14" s="17" t="s">
        <v>97</v>
      </c>
      <c r="C14" s="17"/>
      <c r="D14" s="18"/>
      <c r="E14" s="18"/>
      <c r="F14" s="19"/>
      <c r="G14" s="15"/>
      <c r="H14" s="20">
        <v>1420</v>
      </c>
      <c r="I14" s="20">
        <v>1424</v>
      </c>
      <c r="J14" s="20">
        <v>1386</v>
      </c>
      <c r="K14" s="20">
        <v>1391</v>
      </c>
      <c r="L14" s="20">
        <v>1373</v>
      </c>
      <c r="M14" s="20">
        <v>1377</v>
      </c>
      <c r="N14" s="20">
        <v>1341</v>
      </c>
      <c r="O14" s="20">
        <v>1343</v>
      </c>
      <c r="P14" s="15"/>
      <c r="Q14" s="20">
        <f aca="true" t="shared" si="0" ref="Q14:X14">SUM(Q15:Q18)</f>
        <v>1306</v>
      </c>
      <c r="R14" s="20">
        <f t="shared" si="0"/>
        <v>1306</v>
      </c>
      <c r="S14" s="20">
        <f t="shared" si="0"/>
        <v>1290</v>
      </c>
      <c r="T14" s="241">
        <f t="shared" si="0"/>
        <v>1290</v>
      </c>
      <c r="U14" s="20">
        <f t="shared" si="0"/>
        <v>1263</v>
      </c>
      <c r="V14" s="20">
        <f t="shared" si="0"/>
        <v>1265</v>
      </c>
      <c r="W14" s="20">
        <f t="shared" si="0"/>
        <v>1224</v>
      </c>
      <c r="X14" s="20">
        <f t="shared" si="0"/>
        <v>1230</v>
      </c>
      <c r="Y14" s="15"/>
      <c r="Z14" s="20">
        <f>SUM(Z15:Z18)</f>
        <v>1192</v>
      </c>
      <c r="AB14" s="235"/>
      <c r="AC14" s="235"/>
      <c r="AD14" s="235"/>
      <c r="AE14" s="235"/>
      <c r="AF14" s="235"/>
      <c r="AG14" s="235"/>
      <c r="AH14" s="235"/>
      <c r="AI14" s="235"/>
      <c r="AJ14" s="235"/>
    </row>
    <row r="15" spans="2:36" s="4" customFormat="1" ht="15" customHeight="1">
      <c r="B15" s="22" t="s">
        <v>146</v>
      </c>
      <c r="C15" s="22"/>
      <c r="D15" s="23"/>
      <c r="E15" s="23"/>
      <c r="F15" s="15"/>
      <c r="G15" s="15"/>
      <c r="H15" s="24">
        <v>521</v>
      </c>
      <c r="I15" s="24">
        <v>521</v>
      </c>
      <c r="J15" s="24">
        <v>506</v>
      </c>
      <c r="K15" s="24">
        <v>506</v>
      </c>
      <c r="L15" s="24">
        <v>491</v>
      </c>
      <c r="M15" s="24">
        <v>491</v>
      </c>
      <c r="N15" s="24">
        <v>465</v>
      </c>
      <c r="O15" s="24">
        <v>466</v>
      </c>
      <c r="P15" s="15"/>
      <c r="Q15" s="24">
        <v>458</v>
      </c>
      <c r="R15" s="24">
        <v>458</v>
      </c>
      <c r="S15" s="24">
        <v>444</v>
      </c>
      <c r="T15" s="24">
        <v>445</v>
      </c>
      <c r="U15" s="24">
        <v>431</v>
      </c>
      <c r="V15" s="24">
        <v>431</v>
      </c>
      <c r="W15" s="24">
        <v>413</v>
      </c>
      <c r="X15" s="24">
        <v>413</v>
      </c>
      <c r="Y15" s="15"/>
      <c r="Z15" s="24">
        <v>401</v>
      </c>
      <c r="AB15" s="235"/>
      <c r="AC15" s="235"/>
      <c r="AD15" s="235"/>
      <c r="AE15" s="235"/>
      <c r="AF15" s="235"/>
      <c r="AG15" s="235"/>
      <c r="AH15" s="235"/>
      <c r="AI15" s="235"/>
      <c r="AJ15" s="235"/>
    </row>
    <row r="16" spans="2:36" s="4" customFormat="1" ht="15" customHeight="1">
      <c r="B16" s="22" t="s">
        <v>147</v>
      </c>
      <c r="C16" s="22"/>
      <c r="D16" s="23"/>
      <c r="E16" s="23"/>
      <c r="F16" s="15"/>
      <c r="G16" s="15"/>
      <c r="H16" s="24">
        <v>420</v>
      </c>
      <c r="I16" s="24">
        <v>420</v>
      </c>
      <c r="J16" s="24">
        <v>416</v>
      </c>
      <c r="K16" s="24">
        <v>416</v>
      </c>
      <c r="L16" s="24">
        <v>415</v>
      </c>
      <c r="M16" s="24">
        <v>415</v>
      </c>
      <c r="N16" s="24">
        <v>412</v>
      </c>
      <c r="O16" s="24">
        <v>412</v>
      </c>
      <c r="P16" s="15"/>
      <c r="Q16" s="24">
        <v>410</v>
      </c>
      <c r="R16" s="24">
        <v>410</v>
      </c>
      <c r="S16" s="24">
        <v>404</v>
      </c>
      <c r="T16" s="24">
        <v>404</v>
      </c>
      <c r="U16" s="24">
        <v>396</v>
      </c>
      <c r="V16" s="24">
        <v>396</v>
      </c>
      <c r="W16" s="24">
        <v>391</v>
      </c>
      <c r="X16" s="24">
        <v>391</v>
      </c>
      <c r="Y16" s="15"/>
      <c r="Z16" s="24">
        <v>381</v>
      </c>
      <c r="AB16" s="235"/>
      <c r="AC16" s="235"/>
      <c r="AD16" s="235"/>
      <c r="AE16" s="235"/>
      <c r="AF16" s="235"/>
      <c r="AG16" s="235"/>
      <c r="AH16" s="235"/>
      <c r="AI16" s="235"/>
      <c r="AJ16" s="235"/>
    </row>
    <row r="17" spans="2:36" s="4" customFormat="1" ht="15" customHeight="1">
      <c r="B17" s="22" t="s">
        <v>148</v>
      </c>
      <c r="C17" s="22"/>
      <c r="D17" s="23"/>
      <c r="E17" s="23"/>
      <c r="F17" s="15"/>
      <c r="G17" s="15"/>
      <c r="H17" s="24">
        <v>237</v>
      </c>
      <c r="I17" s="24">
        <v>241</v>
      </c>
      <c r="J17" s="24">
        <v>231</v>
      </c>
      <c r="K17" s="24">
        <v>236</v>
      </c>
      <c r="L17" s="24">
        <v>230</v>
      </c>
      <c r="M17" s="24">
        <v>234</v>
      </c>
      <c r="N17" s="24">
        <v>235</v>
      </c>
      <c r="O17" s="24">
        <v>236</v>
      </c>
      <c r="P17" s="15"/>
      <c r="Q17" s="24">
        <v>221</v>
      </c>
      <c r="R17" s="24">
        <v>221</v>
      </c>
      <c r="S17" s="24">
        <v>237</v>
      </c>
      <c r="T17" s="24">
        <v>236</v>
      </c>
      <c r="U17" s="24">
        <v>234</v>
      </c>
      <c r="V17" s="24">
        <v>236</v>
      </c>
      <c r="W17" s="24">
        <v>224</v>
      </c>
      <c r="X17" s="24">
        <v>230</v>
      </c>
      <c r="Y17" s="15"/>
      <c r="Z17" s="24">
        <v>219</v>
      </c>
      <c r="AB17" s="235"/>
      <c r="AC17" s="235"/>
      <c r="AD17" s="235"/>
      <c r="AE17" s="235"/>
      <c r="AF17" s="235"/>
      <c r="AG17" s="235"/>
      <c r="AH17" s="235"/>
      <c r="AI17" s="235"/>
      <c r="AJ17" s="235"/>
    </row>
    <row r="18" spans="2:36" s="4" customFormat="1" ht="15" customHeight="1">
      <c r="B18" s="22" t="s">
        <v>145</v>
      </c>
      <c r="C18" s="22"/>
      <c r="D18" s="23"/>
      <c r="E18" s="23"/>
      <c r="F18" s="15"/>
      <c r="G18" s="15"/>
      <c r="H18" s="24">
        <v>242</v>
      </c>
      <c r="I18" s="24">
        <v>242</v>
      </c>
      <c r="J18" s="24">
        <v>233</v>
      </c>
      <c r="K18" s="24">
        <v>233</v>
      </c>
      <c r="L18" s="24">
        <v>237</v>
      </c>
      <c r="M18" s="24">
        <v>237</v>
      </c>
      <c r="N18" s="24">
        <v>229</v>
      </c>
      <c r="O18" s="24">
        <v>229</v>
      </c>
      <c r="P18" s="15"/>
      <c r="Q18" s="24">
        <v>217</v>
      </c>
      <c r="R18" s="24">
        <v>217</v>
      </c>
      <c r="S18" s="24">
        <v>205</v>
      </c>
      <c r="T18" s="24">
        <v>205</v>
      </c>
      <c r="U18" s="24">
        <v>202</v>
      </c>
      <c r="V18" s="24">
        <v>202</v>
      </c>
      <c r="W18" s="24">
        <v>196</v>
      </c>
      <c r="X18" s="24">
        <v>196</v>
      </c>
      <c r="Y18" s="15"/>
      <c r="Z18" s="24">
        <v>191</v>
      </c>
      <c r="AB18" s="235"/>
      <c r="AC18" s="235"/>
      <c r="AD18" s="235"/>
      <c r="AE18" s="235"/>
      <c r="AF18" s="235"/>
      <c r="AG18" s="235"/>
      <c r="AH18" s="235"/>
      <c r="AI18" s="235"/>
      <c r="AJ18" s="235"/>
    </row>
    <row r="19" spans="2:36" s="4" customFormat="1" ht="15" customHeight="1">
      <c r="B19" s="17" t="s">
        <v>96</v>
      </c>
      <c r="C19" s="17"/>
      <c r="D19" s="18"/>
      <c r="E19" s="18"/>
      <c r="F19" s="19"/>
      <c r="G19" s="15"/>
      <c r="H19" s="20">
        <v>94</v>
      </c>
      <c r="I19" s="20">
        <v>79</v>
      </c>
      <c r="J19" s="20">
        <v>132</v>
      </c>
      <c r="K19" s="20">
        <v>132</v>
      </c>
      <c r="L19" s="20">
        <v>120</v>
      </c>
      <c r="M19" s="20">
        <v>120</v>
      </c>
      <c r="N19" s="20">
        <v>206</v>
      </c>
      <c r="O19" s="20">
        <v>205</v>
      </c>
      <c r="P19" s="15"/>
      <c r="Q19" s="20">
        <v>119</v>
      </c>
      <c r="R19" s="20">
        <v>118</v>
      </c>
      <c r="S19" s="20">
        <v>194</v>
      </c>
      <c r="T19" s="20">
        <v>195</v>
      </c>
      <c r="U19" s="20">
        <v>153</v>
      </c>
      <c r="V19" s="20">
        <v>153</v>
      </c>
      <c r="W19" s="20">
        <v>150</v>
      </c>
      <c r="X19" s="20">
        <v>150</v>
      </c>
      <c r="Y19" s="15"/>
      <c r="Z19" s="20">
        <v>85</v>
      </c>
      <c r="AB19" s="235"/>
      <c r="AC19" s="235"/>
      <c r="AD19" s="235"/>
      <c r="AE19" s="235"/>
      <c r="AF19" s="235"/>
      <c r="AG19" s="235"/>
      <c r="AH19" s="235"/>
      <c r="AI19" s="235"/>
      <c r="AJ19" s="235"/>
    </row>
    <row r="20" spans="2:36" s="4" customFormat="1" ht="15" customHeight="1">
      <c r="B20" s="21"/>
      <c r="C20" s="21"/>
      <c r="D20" s="23"/>
      <c r="E20" s="23"/>
      <c r="F20" s="15"/>
      <c r="G20" s="15"/>
      <c r="H20" s="25"/>
      <c r="I20" s="25"/>
      <c r="J20" s="25"/>
      <c r="K20" s="25"/>
      <c r="L20" s="25"/>
      <c r="M20" s="25"/>
      <c r="N20" s="25"/>
      <c r="O20" s="25"/>
      <c r="P20" s="15"/>
      <c r="Q20" s="25"/>
      <c r="R20" s="25"/>
      <c r="S20" s="25"/>
      <c r="T20" s="25"/>
      <c r="U20" s="25"/>
      <c r="V20" s="25"/>
      <c r="W20" s="25"/>
      <c r="X20" s="25"/>
      <c r="Y20" s="15"/>
      <c r="Z20" s="25"/>
      <c r="AB20" s="235"/>
      <c r="AC20" s="235"/>
      <c r="AD20" s="235"/>
      <c r="AE20" s="235"/>
      <c r="AF20" s="235"/>
      <c r="AG20" s="235"/>
      <c r="AH20" s="235"/>
      <c r="AI20" s="235"/>
      <c r="AJ20" s="235"/>
    </row>
    <row r="21" spans="2:36" s="4" customFormat="1" ht="15" customHeight="1">
      <c r="B21" s="17" t="s">
        <v>103</v>
      </c>
      <c r="C21" s="17"/>
      <c r="D21" s="18"/>
      <c r="E21" s="18"/>
      <c r="F21" s="19"/>
      <c r="G21" s="15"/>
      <c r="H21" s="20">
        <v>2995</v>
      </c>
      <c r="I21" s="20">
        <v>2980</v>
      </c>
      <c r="J21" s="20">
        <v>3084</v>
      </c>
      <c r="K21" s="20">
        <v>3084</v>
      </c>
      <c r="L21" s="20">
        <v>3046</v>
      </c>
      <c r="M21" s="20">
        <v>3045</v>
      </c>
      <c r="N21" s="20">
        <v>3087</v>
      </c>
      <c r="O21" s="20">
        <v>3082</v>
      </c>
      <c r="P21" s="15"/>
      <c r="Q21" s="20">
        <f aca="true" t="shared" si="1" ref="Q21:X21">+Q8+Q12+Q14+Q19</f>
        <v>2930</v>
      </c>
      <c r="R21" s="20">
        <f t="shared" si="1"/>
        <v>2925</v>
      </c>
      <c r="S21" s="20">
        <f t="shared" si="1"/>
        <v>3013</v>
      </c>
      <c r="T21" s="241">
        <f t="shared" si="1"/>
        <v>3008</v>
      </c>
      <c r="U21" s="20">
        <f t="shared" si="1"/>
        <v>2971</v>
      </c>
      <c r="V21" s="20">
        <f t="shared" si="1"/>
        <v>2967</v>
      </c>
      <c r="W21" s="20">
        <f t="shared" si="1"/>
        <v>2926</v>
      </c>
      <c r="X21" s="20">
        <f t="shared" si="1"/>
        <v>2926</v>
      </c>
      <c r="Y21" s="15"/>
      <c r="Z21" s="20">
        <f>SUM(Z19,Z14,Z12,Z8)</f>
        <v>2803</v>
      </c>
      <c r="AB21" s="235"/>
      <c r="AC21" s="235"/>
      <c r="AD21" s="235"/>
      <c r="AE21" s="235"/>
      <c r="AF21" s="235"/>
      <c r="AG21" s="235"/>
      <c r="AH21" s="235"/>
      <c r="AI21" s="235"/>
      <c r="AJ21" s="235"/>
    </row>
    <row r="22" spans="2:36" s="4" customFormat="1" ht="15" customHeight="1">
      <c r="B22" s="21"/>
      <c r="C22" s="21"/>
      <c r="D22" s="23"/>
      <c r="E22" s="23"/>
      <c r="F22" s="15"/>
      <c r="G22" s="15"/>
      <c r="H22" s="25"/>
      <c r="I22" s="25"/>
      <c r="J22" s="25"/>
      <c r="K22" s="25"/>
      <c r="L22" s="25"/>
      <c r="M22" s="25"/>
      <c r="N22" s="25"/>
      <c r="O22" s="25"/>
      <c r="P22" s="15"/>
      <c r="Q22" s="25"/>
      <c r="R22" s="25"/>
      <c r="S22" s="25"/>
      <c r="T22" s="25"/>
      <c r="U22" s="25"/>
      <c r="V22" s="25"/>
      <c r="W22" s="25"/>
      <c r="X22" s="25"/>
      <c r="Y22" s="15"/>
      <c r="Z22" s="25"/>
      <c r="AB22" s="235"/>
      <c r="AC22" s="235"/>
      <c r="AD22" s="235"/>
      <c r="AE22" s="235"/>
      <c r="AF22" s="235"/>
      <c r="AG22" s="235"/>
      <c r="AH22" s="235"/>
      <c r="AI22" s="235"/>
      <c r="AJ22" s="235"/>
    </row>
    <row r="23" spans="2:36" s="4" customFormat="1" ht="15" customHeight="1">
      <c r="B23" s="17" t="s">
        <v>125</v>
      </c>
      <c r="C23" s="17"/>
      <c r="D23" s="18"/>
      <c r="E23" s="18"/>
      <c r="F23" s="19"/>
      <c r="G23" s="15"/>
      <c r="H23" s="156">
        <v>-0.079</v>
      </c>
      <c r="I23" s="156" t="s">
        <v>110</v>
      </c>
      <c r="J23" s="156">
        <v>-0.054</v>
      </c>
      <c r="K23" s="156" t="s">
        <v>110</v>
      </c>
      <c r="L23" s="156">
        <v>-0.036</v>
      </c>
      <c r="M23" s="156" t="s">
        <v>110</v>
      </c>
      <c r="N23" s="156">
        <v>-0.008</v>
      </c>
      <c r="O23" s="156" t="s">
        <v>110</v>
      </c>
      <c r="P23" s="15"/>
      <c r="Q23" s="156">
        <v>-0.017</v>
      </c>
      <c r="R23" s="156" t="s">
        <v>110</v>
      </c>
      <c r="S23" s="156">
        <v>-0.023</v>
      </c>
      <c r="T23" s="156" t="s">
        <v>110</v>
      </c>
      <c r="U23" s="156">
        <v>-0.024</v>
      </c>
      <c r="V23" s="156" t="s">
        <v>110</v>
      </c>
      <c r="W23" s="156">
        <v>-0.051</v>
      </c>
      <c r="X23" s="156" t="s">
        <v>110</v>
      </c>
      <c r="Y23" s="15"/>
      <c r="Z23" s="156">
        <f>+Z21/R21-1</f>
        <v>-0.042</v>
      </c>
      <c r="AB23" s="235"/>
      <c r="AC23" s="235"/>
      <c r="AD23" s="235"/>
      <c r="AE23" s="235"/>
      <c r="AF23" s="235"/>
      <c r="AG23" s="235"/>
      <c r="AH23" s="235"/>
      <c r="AI23" s="235"/>
      <c r="AJ23" s="235"/>
    </row>
    <row r="24" spans="2:36" s="4" customFormat="1" ht="15" customHeight="1">
      <c r="B24" s="22"/>
      <c r="C24" s="21"/>
      <c r="D24" s="23"/>
      <c r="E24" s="23"/>
      <c r="F24" s="15"/>
      <c r="G24" s="15"/>
      <c r="H24" s="25"/>
      <c r="I24" s="25"/>
      <c r="J24" s="25"/>
      <c r="K24" s="25"/>
      <c r="L24" s="25"/>
      <c r="M24" s="25"/>
      <c r="N24" s="25"/>
      <c r="O24" s="25"/>
      <c r="P24" s="15"/>
      <c r="Q24" s="25"/>
      <c r="R24" s="25"/>
      <c r="S24" s="25"/>
      <c r="T24" s="25"/>
      <c r="U24" s="25"/>
      <c r="V24" s="25"/>
      <c r="W24" s="25"/>
      <c r="X24" s="25"/>
      <c r="Y24" s="15"/>
      <c r="Z24" s="25"/>
      <c r="AB24" s="235"/>
      <c r="AC24" s="235"/>
      <c r="AD24" s="235"/>
      <c r="AE24" s="235"/>
      <c r="AF24" s="235"/>
      <c r="AG24" s="235"/>
      <c r="AH24" s="235"/>
      <c r="AI24" s="235"/>
      <c r="AJ24" s="235"/>
    </row>
    <row r="25" spans="1:36" s="4" customFormat="1" ht="15" customHeight="1">
      <c r="A25" s="26"/>
      <c r="B25" s="57" t="s">
        <v>149</v>
      </c>
      <c r="C25" s="58"/>
      <c r="D25" s="59"/>
      <c r="F25" s="31"/>
      <c r="G25" s="31"/>
      <c r="H25" s="36">
        <v>-522</v>
      </c>
      <c r="I25" s="36">
        <v>-516</v>
      </c>
      <c r="J25" s="36">
        <v>-453</v>
      </c>
      <c r="K25" s="36">
        <v>-453</v>
      </c>
      <c r="L25" s="36">
        <v>-446</v>
      </c>
      <c r="M25" s="36">
        <v>-445</v>
      </c>
      <c r="N25" s="36">
        <v>-453</v>
      </c>
      <c r="O25" s="36">
        <v>-450</v>
      </c>
      <c r="P25" s="31"/>
      <c r="Q25" s="36">
        <v>-430</v>
      </c>
      <c r="R25" s="36">
        <v>-427</v>
      </c>
      <c r="S25" s="36">
        <v>-457</v>
      </c>
      <c r="T25" s="36">
        <v>-453</v>
      </c>
      <c r="U25" s="36">
        <v>-430</v>
      </c>
      <c r="V25" s="36">
        <v>-429</v>
      </c>
      <c r="W25" s="36">
        <v>-396</v>
      </c>
      <c r="X25" s="36">
        <v>-396</v>
      </c>
      <c r="Y25" s="31"/>
      <c r="Z25" s="36">
        <v>-381</v>
      </c>
      <c r="AB25" s="235"/>
      <c r="AC25" s="235"/>
      <c r="AD25" s="235"/>
      <c r="AE25" s="235"/>
      <c r="AF25" s="235"/>
      <c r="AG25" s="235"/>
      <c r="AH25" s="235"/>
      <c r="AI25" s="235"/>
      <c r="AJ25" s="235"/>
    </row>
    <row r="26" spans="1:36" s="40" customFormat="1" ht="15" customHeight="1">
      <c r="A26" s="38"/>
      <c r="B26" s="182" t="s">
        <v>150</v>
      </c>
      <c r="C26" s="183"/>
      <c r="D26" s="182"/>
      <c r="E26" s="184"/>
      <c r="F26" s="39"/>
      <c r="G26" s="39"/>
      <c r="H26" s="24">
        <v>-1452</v>
      </c>
      <c r="I26" s="24">
        <v>-1447</v>
      </c>
      <c r="J26" s="24">
        <v>-1495</v>
      </c>
      <c r="K26" s="24">
        <v>-1495</v>
      </c>
      <c r="L26" s="24">
        <v>-1441</v>
      </c>
      <c r="M26" s="24">
        <v>-1441</v>
      </c>
      <c r="N26" s="24">
        <v>-1725</v>
      </c>
      <c r="O26" s="24">
        <v>-1727</v>
      </c>
      <c r="P26" s="200"/>
      <c r="Q26" s="24">
        <f aca="true" t="shared" si="2" ref="Q26:W26">SUM(Q27:Q30)</f>
        <v>-1476</v>
      </c>
      <c r="R26" s="24">
        <f t="shared" si="2"/>
        <v>-1474</v>
      </c>
      <c r="S26" s="24">
        <f t="shared" si="2"/>
        <v>-1562</v>
      </c>
      <c r="T26" s="24">
        <f t="shared" si="2"/>
        <v>-1561</v>
      </c>
      <c r="U26" s="24">
        <f t="shared" si="2"/>
        <v>-1524</v>
      </c>
      <c r="V26" s="24">
        <f t="shared" si="2"/>
        <v>-1521</v>
      </c>
      <c r="W26" s="24">
        <f t="shared" si="2"/>
        <v>-1709</v>
      </c>
      <c r="X26" s="244">
        <f>SUM(X27:X30)</f>
        <v>-1709</v>
      </c>
      <c r="Y26" s="200"/>
      <c r="Z26" s="24">
        <v>-1476</v>
      </c>
      <c r="AB26" s="235"/>
      <c r="AC26" s="235"/>
      <c r="AD26" s="235"/>
      <c r="AE26" s="235"/>
      <c r="AF26" s="235"/>
      <c r="AG26" s="235"/>
      <c r="AH26" s="235"/>
      <c r="AI26" s="235"/>
      <c r="AJ26" s="235"/>
    </row>
    <row r="27" spans="1:36" s="35" customFormat="1" ht="15" customHeight="1">
      <c r="A27" s="32"/>
      <c r="B27" s="5"/>
      <c r="C27" s="41" t="s">
        <v>151</v>
      </c>
      <c r="D27" s="5"/>
      <c r="F27" s="42"/>
      <c r="G27" s="42"/>
      <c r="H27" s="36">
        <v>-280</v>
      </c>
      <c r="I27" s="36">
        <v>-280</v>
      </c>
      <c r="J27" s="36">
        <v>-297</v>
      </c>
      <c r="K27" s="36">
        <v>-297</v>
      </c>
      <c r="L27" s="36">
        <v>-322</v>
      </c>
      <c r="M27" s="36">
        <v>-322</v>
      </c>
      <c r="N27" s="36">
        <v>-332</v>
      </c>
      <c r="O27" s="36">
        <v>-332</v>
      </c>
      <c r="P27" s="42"/>
      <c r="Q27" s="36">
        <v>-321</v>
      </c>
      <c r="R27" s="36">
        <v>-321</v>
      </c>
      <c r="S27" s="36">
        <v>-333</v>
      </c>
      <c r="T27" s="36">
        <v>-333</v>
      </c>
      <c r="U27" s="36">
        <v>-342</v>
      </c>
      <c r="V27" s="36">
        <v>-342</v>
      </c>
      <c r="W27" s="36">
        <v>-349</v>
      </c>
      <c r="X27" s="36">
        <v>-349</v>
      </c>
      <c r="Y27" s="42"/>
      <c r="Z27" s="36">
        <v>-354</v>
      </c>
      <c r="AB27" s="235"/>
      <c r="AC27" s="235"/>
      <c r="AD27" s="235"/>
      <c r="AE27" s="235"/>
      <c r="AF27" s="235"/>
      <c r="AG27" s="235"/>
      <c r="AH27" s="235"/>
      <c r="AI27" s="235"/>
      <c r="AJ27" s="235"/>
    </row>
    <row r="28" spans="1:36" s="35" customFormat="1" ht="15" customHeight="1">
      <c r="A28" s="32"/>
      <c r="B28" s="5"/>
      <c r="C28" s="41" t="s">
        <v>152</v>
      </c>
      <c r="F28" s="42"/>
      <c r="G28" s="42"/>
      <c r="H28" s="36">
        <v>-192</v>
      </c>
      <c r="I28" s="36">
        <v>-192</v>
      </c>
      <c r="J28" s="36">
        <v>-207</v>
      </c>
      <c r="K28" s="36">
        <v>-207</v>
      </c>
      <c r="L28" s="36">
        <v>-186</v>
      </c>
      <c r="M28" s="36">
        <v>-186</v>
      </c>
      <c r="N28" s="36">
        <v>-203</v>
      </c>
      <c r="O28" s="36">
        <v>-203</v>
      </c>
      <c r="P28" s="42"/>
      <c r="Q28" s="36">
        <v>-176</v>
      </c>
      <c r="R28" s="36">
        <v>-176</v>
      </c>
      <c r="S28" s="36">
        <v>-181</v>
      </c>
      <c r="T28" s="36">
        <v>-181</v>
      </c>
      <c r="U28" s="36">
        <v>-180</v>
      </c>
      <c r="V28" s="36">
        <v>-180</v>
      </c>
      <c r="W28" s="36">
        <v>-197</v>
      </c>
      <c r="X28" s="36">
        <v>-197</v>
      </c>
      <c r="Y28" s="42"/>
      <c r="Z28" s="36">
        <v>-160</v>
      </c>
      <c r="AB28" s="235"/>
      <c r="AC28" s="235"/>
      <c r="AD28" s="235"/>
      <c r="AE28" s="235"/>
      <c r="AF28" s="235"/>
      <c r="AG28" s="235"/>
      <c r="AH28" s="235"/>
      <c r="AI28" s="235"/>
      <c r="AJ28" s="235"/>
    </row>
    <row r="29" spans="1:36" s="35" customFormat="1" ht="15" customHeight="1">
      <c r="A29" s="32"/>
      <c r="B29" s="5"/>
      <c r="C29" s="41" t="s">
        <v>153</v>
      </c>
      <c r="D29" s="5"/>
      <c r="F29" s="42"/>
      <c r="G29" s="42"/>
      <c r="H29" s="36">
        <v>-605</v>
      </c>
      <c r="I29" s="36">
        <v>-602</v>
      </c>
      <c r="J29" s="36">
        <v>-610</v>
      </c>
      <c r="K29" s="36">
        <v>-610</v>
      </c>
      <c r="L29" s="36">
        <v>-561</v>
      </c>
      <c r="M29" s="36">
        <v>-563</v>
      </c>
      <c r="N29" s="36">
        <v>-769</v>
      </c>
      <c r="O29" s="36">
        <v>-769</v>
      </c>
      <c r="P29" s="42"/>
      <c r="Q29" s="36">
        <v>-644</v>
      </c>
      <c r="R29" s="36">
        <v>-644</v>
      </c>
      <c r="S29" s="36">
        <v>-662</v>
      </c>
      <c r="T29" s="36">
        <v>-663</v>
      </c>
      <c r="U29" s="36">
        <v>-638</v>
      </c>
      <c r="V29" s="36">
        <v>-638</v>
      </c>
      <c r="W29" s="36">
        <v>-801</v>
      </c>
      <c r="X29" s="36">
        <v>-801</v>
      </c>
      <c r="Y29" s="42"/>
      <c r="Z29" s="36">
        <v>-615</v>
      </c>
      <c r="AB29" s="235"/>
      <c r="AC29" s="235"/>
      <c r="AD29" s="235"/>
      <c r="AE29" s="235"/>
      <c r="AF29" s="235"/>
      <c r="AG29" s="235"/>
      <c r="AH29" s="235"/>
      <c r="AI29" s="235"/>
      <c r="AJ29" s="235"/>
    </row>
    <row r="30" spans="1:36" s="35" customFormat="1" ht="15" customHeight="1">
      <c r="A30" s="32"/>
      <c r="B30" s="5"/>
      <c r="C30" s="41" t="s">
        <v>154</v>
      </c>
      <c r="F30" s="42"/>
      <c r="G30" s="42"/>
      <c r="H30" s="36">
        <v>-375</v>
      </c>
      <c r="I30" s="36">
        <v>-373</v>
      </c>
      <c r="J30" s="36">
        <v>-381</v>
      </c>
      <c r="K30" s="36">
        <v>-381</v>
      </c>
      <c r="L30" s="36">
        <v>-372</v>
      </c>
      <c r="M30" s="36">
        <v>-370</v>
      </c>
      <c r="N30" s="36">
        <v>-421</v>
      </c>
      <c r="O30" s="36">
        <v>-423</v>
      </c>
      <c r="P30" s="42"/>
      <c r="Q30" s="36">
        <v>-335</v>
      </c>
      <c r="R30" s="36">
        <v>-333</v>
      </c>
      <c r="S30" s="36">
        <v>-386</v>
      </c>
      <c r="T30" s="36">
        <v>-384</v>
      </c>
      <c r="U30" s="36">
        <v>-364</v>
      </c>
      <c r="V30" s="36">
        <v>-361</v>
      </c>
      <c r="W30" s="36">
        <v>-362</v>
      </c>
      <c r="X30" s="36">
        <v>-362</v>
      </c>
      <c r="Y30" s="42"/>
      <c r="Z30" s="36">
        <v>-347</v>
      </c>
      <c r="AB30" s="235"/>
      <c r="AC30" s="235"/>
      <c r="AD30" s="235"/>
      <c r="AE30" s="235"/>
      <c r="AF30" s="235"/>
      <c r="AG30" s="235"/>
      <c r="AH30" s="235"/>
      <c r="AI30" s="235"/>
      <c r="AJ30" s="235"/>
    </row>
    <row r="31" spans="1:36" s="40" customFormat="1" ht="15" customHeight="1">
      <c r="A31" s="38"/>
      <c r="B31" s="182" t="s">
        <v>155</v>
      </c>
      <c r="C31" s="183"/>
      <c r="D31" s="182"/>
      <c r="E31" s="184"/>
      <c r="F31" s="39"/>
      <c r="G31" s="39"/>
      <c r="H31" s="24">
        <v>-79</v>
      </c>
      <c r="I31" s="24">
        <v>-79</v>
      </c>
      <c r="J31" s="24">
        <v>-148</v>
      </c>
      <c r="K31" s="24">
        <v>-148</v>
      </c>
      <c r="L31" s="24">
        <v>-125</v>
      </c>
      <c r="M31" s="24">
        <v>-125</v>
      </c>
      <c r="N31" s="24">
        <v>-53</v>
      </c>
      <c r="O31" s="24">
        <v>-50</v>
      </c>
      <c r="P31" s="200"/>
      <c r="Q31" s="24">
        <v>-69</v>
      </c>
      <c r="R31" s="24">
        <v>-69</v>
      </c>
      <c r="S31" s="24">
        <v>-78</v>
      </c>
      <c r="T31" s="24">
        <v>-78</v>
      </c>
      <c r="U31" s="24">
        <v>-98</v>
      </c>
      <c r="V31" s="24">
        <v>-98</v>
      </c>
      <c r="W31" s="24">
        <v>-122</v>
      </c>
      <c r="X31" s="24">
        <v>-122</v>
      </c>
      <c r="Y31" s="200"/>
      <c r="Z31" s="24">
        <v>-88</v>
      </c>
      <c r="AB31" s="235"/>
      <c r="AC31" s="235"/>
      <c r="AD31" s="235"/>
      <c r="AE31" s="235"/>
      <c r="AF31" s="235"/>
      <c r="AG31" s="235"/>
      <c r="AH31" s="235"/>
      <c r="AI31" s="235"/>
      <c r="AJ31" s="235"/>
    </row>
    <row r="32" spans="1:36" s="40" customFormat="1" ht="15" customHeight="1">
      <c r="A32" s="38"/>
      <c r="B32" s="182" t="s">
        <v>156</v>
      </c>
      <c r="C32" s="183"/>
      <c r="D32" s="182"/>
      <c r="E32" s="184"/>
      <c r="F32" s="39"/>
      <c r="G32" s="39"/>
      <c r="H32" s="24"/>
      <c r="I32" s="24"/>
      <c r="J32" s="24"/>
      <c r="K32" s="24"/>
      <c r="L32" s="24"/>
      <c r="M32" s="24"/>
      <c r="N32" s="24">
        <v>8</v>
      </c>
      <c r="O32" s="24">
        <v>8</v>
      </c>
      <c r="P32" s="200"/>
      <c r="Q32" s="24">
        <v>-1</v>
      </c>
      <c r="R32" s="24">
        <v>-1</v>
      </c>
      <c r="S32" s="24"/>
      <c r="T32" s="24"/>
      <c r="U32" s="24"/>
      <c r="V32" s="24"/>
      <c r="W32" s="24">
        <v>-128</v>
      </c>
      <c r="X32" s="24">
        <v>-128</v>
      </c>
      <c r="Y32" s="200"/>
      <c r="Z32" s="24">
        <v>0</v>
      </c>
      <c r="AB32" s="235"/>
      <c r="AC32" s="235"/>
      <c r="AD32" s="235"/>
      <c r="AE32" s="235"/>
      <c r="AF32" s="235"/>
      <c r="AG32" s="235"/>
      <c r="AH32" s="235"/>
      <c r="AI32" s="235"/>
      <c r="AJ32" s="235"/>
    </row>
    <row r="33" spans="1:36" s="35" customFormat="1" ht="15" customHeight="1">
      <c r="A33" s="32"/>
      <c r="B33" s="5" t="s">
        <v>157</v>
      </c>
      <c r="C33" s="5"/>
      <c r="F33" s="42"/>
      <c r="G33" s="42"/>
      <c r="H33" s="36">
        <v>9</v>
      </c>
      <c r="I33" s="36">
        <v>9</v>
      </c>
      <c r="J33" s="36">
        <v>8</v>
      </c>
      <c r="K33" s="36">
        <v>8</v>
      </c>
      <c r="L33" s="36">
        <v>6</v>
      </c>
      <c r="M33" s="36">
        <v>6</v>
      </c>
      <c r="N33" s="36">
        <v>34</v>
      </c>
      <c r="O33" s="36">
        <v>34</v>
      </c>
      <c r="P33" s="42"/>
      <c r="Q33" s="36">
        <v>5</v>
      </c>
      <c r="R33" s="36">
        <v>5</v>
      </c>
      <c r="S33" s="36">
        <v>43</v>
      </c>
      <c r="T33" s="36">
        <v>43</v>
      </c>
      <c r="U33" s="36">
        <v>10</v>
      </c>
      <c r="V33" s="36">
        <v>10</v>
      </c>
      <c r="W33" s="36">
        <v>13</v>
      </c>
      <c r="X33" s="36">
        <v>13</v>
      </c>
      <c r="Y33" s="42"/>
      <c r="Z33" s="36">
        <v>10</v>
      </c>
      <c r="AB33" s="235"/>
      <c r="AC33" s="235"/>
      <c r="AD33" s="235"/>
      <c r="AE33" s="235"/>
      <c r="AF33" s="235"/>
      <c r="AG33" s="235"/>
      <c r="AH33" s="235"/>
      <c r="AI33" s="235"/>
      <c r="AJ33" s="235"/>
    </row>
    <row r="34" spans="1:36" s="35" customFormat="1" ht="15" customHeight="1">
      <c r="A34" s="32"/>
      <c r="B34" s="5" t="s">
        <v>177</v>
      </c>
      <c r="C34" s="5"/>
      <c r="F34" s="42"/>
      <c r="G34" s="42"/>
      <c r="H34" s="36">
        <v>191</v>
      </c>
      <c r="I34" s="36"/>
      <c r="J34" s="36"/>
      <c r="K34" s="36"/>
      <c r="L34" s="36"/>
      <c r="M34" s="36"/>
      <c r="N34" s="36"/>
      <c r="O34" s="36"/>
      <c r="P34" s="42"/>
      <c r="Q34" s="36"/>
      <c r="R34" s="36"/>
      <c r="S34" s="36"/>
      <c r="T34" s="36"/>
      <c r="U34" s="36"/>
      <c r="V34" s="36"/>
      <c r="W34" s="36"/>
      <c r="X34" s="36"/>
      <c r="Y34" s="42"/>
      <c r="Z34" s="36"/>
      <c r="AB34" s="235"/>
      <c r="AC34" s="235"/>
      <c r="AD34" s="235"/>
      <c r="AE34" s="235"/>
      <c r="AF34" s="235"/>
      <c r="AG34" s="235"/>
      <c r="AH34" s="235"/>
      <c r="AI34" s="235"/>
      <c r="AJ34" s="235"/>
    </row>
    <row r="35" spans="1:36" s="4" customFormat="1" ht="15" customHeight="1">
      <c r="A35" s="26"/>
      <c r="B35" s="17" t="s">
        <v>127</v>
      </c>
      <c r="C35" s="29"/>
      <c r="D35" s="27"/>
      <c r="E35" s="28"/>
      <c r="F35" s="30"/>
      <c r="G35" s="31"/>
      <c r="H35" s="20">
        <f>H21+H25+H26+H31+H32+H33+H34</f>
        <v>1142</v>
      </c>
      <c r="I35" s="20">
        <f aca="true" t="shared" si="3" ref="I35:O35">I21+I25+I26+I31+I32+I33</f>
        <v>947</v>
      </c>
      <c r="J35" s="20">
        <f t="shared" si="3"/>
        <v>996</v>
      </c>
      <c r="K35" s="20">
        <f t="shared" si="3"/>
        <v>996</v>
      </c>
      <c r="L35" s="20">
        <f t="shared" si="3"/>
        <v>1040</v>
      </c>
      <c r="M35" s="20">
        <f t="shared" si="3"/>
        <v>1040</v>
      </c>
      <c r="N35" s="20">
        <f t="shared" si="3"/>
        <v>898</v>
      </c>
      <c r="O35" s="20">
        <f t="shared" si="3"/>
        <v>897</v>
      </c>
      <c r="P35" s="31"/>
      <c r="Q35" s="20">
        <f aca="true" t="shared" si="4" ref="Q35:X35">Q21+Q25+Q26+Q31+Q32+Q33</f>
        <v>959</v>
      </c>
      <c r="R35" s="20">
        <f t="shared" si="4"/>
        <v>959</v>
      </c>
      <c r="S35" s="20">
        <f t="shared" si="4"/>
        <v>959</v>
      </c>
      <c r="T35" s="241">
        <f t="shared" si="4"/>
        <v>959</v>
      </c>
      <c r="U35" s="20">
        <f t="shared" si="4"/>
        <v>929</v>
      </c>
      <c r="V35" s="241">
        <f t="shared" si="4"/>
        <v>929</v>
      </c>
      <c r="W35" s="20">
        <f t="shared" si="4"/>
        <v>584</v>
      </c>
      <c r="X35" s="241">
        <f t="shared" si="4"/>
        <v>584</v>
      </c>
      <c r="Y35" s="31"/>
      <c r="Z35" s="20">
        <f>Z21+Z25+Z26+Z31+Z32+Z33</f>
        <v>868</v>
      </c>
      <c r="AB35" s="235"/>
      <c r="AC35" s="235"/>
      <c r="AD35" s="235"/>
      <c r="AE35" s="235"/>
      <c r="AF35" s="235"/>
      <c r="AG35" s="235"/>
      <c r="AH35" s="235"/>
      <c r="AI35" s="235"/>
      <c r="AJ35" s="235"/>
    </row>
    <row r="36" spans="1:36" s="35" customFormat="1" ht="15" customHeight="1">
      <c r="A36" s="32"/>
      <c r="B36" s="34" t="s">
        <v>16</v>
      </c>
      <c r="D36" s="5"/>
      <c r="E36" s="34"/>
      <c r="F36" s="42"/>
      <c r="G36" s="42"/>
      <c r="H36" s="43">
        <v>0.381</v>
      </c>
      <c r="I36" s="43">
        <v>0.318</v>
      </c>
      <c r="J36" s="43">
        <v>0.323</v>
      </c>
      <c r="K36" s="43">
        <v>0.323</v>
      </c>
      <c r="L36" s="43">
        <v>0.341</v>
      </c>
      <c r="M36" s="43">
        <v>0.342</v>
      </c>
      <c r="N36" s="43">
        <v>0.291</v>
      </c>
      <c r="O36" s="43">
        <v>0.291</v>
      </c>
      <c r="P36" s="42"/>
      <c r="Q36" s="43">
        <f aca="true" t="shared" si="5" ref="Q36:X36">Q35/Q21</f>
        <v>0.327</v>
      </c>
      <c r="R36" s="43">
        <f t="shared" si="5"/>
        <v>0.328</v>
      </c>
      <c r="S36" s="43">
        <f t="shared" si="5"/>
        <v>0.318</v>
      </c>
      <c r="T36" s="43">
        <f t="shared" si="5"/>
        <v>0.319</v>
      </c>
      <c r="U36" s="43">
        <f t="shared" si="5"/>
        <v>0.313</v>
      </c>
      <c r="V36" s="43">
        <f t="shared" si="5"/>
        <v>0.313</v>
      </c>
      <c r="W36" s="43">
        <f t="shared" si="5"/>
        <v>0.2</v>
      </c>
      <c r="X36" s="43">
        <f t="shared" si="5"/>
        <v>0.2</v>
      </c>
      <c r="Y36" s="42"/>
      <c r="Z36" s="43">
        <f>Z35/Z21</f>
        <v>0.31</v>
      </c>
      <c r="AB36" s="235"/>
      <c r="AC36" s="235"/>
      <c r="AD36" s="235"/>
      <c r="AE36" s="235"/>
      <c r="AF36" s="235"/>
      <c r="AG36" s="235"/>
      <c r="AH36" s="235"/>
      <c r="AI36" s="235"/>
      <c r="AJ36" s="235"/>
    </row>
    <row r="37" spans="1:36" s="35" customFormat="1" ht="25.5" customHeight="1">
      <c r="A37" s="32"/>
      <c r="B37" s="247" t="s">
        <v>158</v>
      </c>
      <c r="C37" s="247"/>
      <c r="D37" s="247"/>
      <c r="E37" s="247"/>
      <c r="F37" s="247"/>
      <c r="G37" s="42"/>
      <c r="H37" s="36"/>
      <c r="I37" s="36"/>
      <c r="J37" s="36"/>
      <c r="K37" s="36"/>
      <c r="L37" s="36"/>
      <c r="M37" s="36"/>
      <c r="N37" s="36">
        <v>-8</v>
      </c>
      <c r="O37" s="36">
        <v>-8</v>
      </c>
      <c r="P37" s="42"/>
      <c r="Q37" s="36">
        <v>1</v>
      </c>
      <c r="R37" s="36">
        <v>1</v>
      </c>
      <c r="S37" s="36"/>
      <c r="T37" s="36"/>
      <c r="U37" s="36"/>
      <c r="V37" s="36"/>
      <c r="W37" s="36">
        <v>89</v>
      </c>
      <c r="X37" s="36">
        <v>89</v>
      </c>
      <c r="Y37" s="42"/>
      <c r="Z37" s="36"/>
      <c r="AB37" s="235"/>
      <c r="AC37" s="235"/>
      <c r="AD37" s="235"/>
      <c r="AE37" s="235"/>
      <c r="AF37" s="235"/>
      <c r="AG37" s="235"/>
      <c r="AH37" s="235"/>
      <c r="AI37" s="235"/>
      <c r="AJ37" s="235"/>
    </row>
    <row r="38" spans="1:36" s="35" customFormat="1" ht="12.75">
      <c r="A38" s="32"/>
      <c r="B38" s="33" t="s">
        <v>173</v>
      </c>
      <c r="C38" s="2"/>
      <c r="D38" s="2"/>
      <c r="E38" s="2"/>
      <c r="F38" s="2"/>
      <c r="G38" s="42"/>
      <c r="H38" s="36">
        <v>-191</v>
      </c>
      <c r="I38" s="36"/>
      <c r="J38" s="36"/>
      <c r="K38" s="36"/>
      <c r="L38" s="36"/>
      <c r="M38" s="36"/>
      <c r="N38" s="36"/>
      <c r="O38" s="36"/>
      <c r="P38" s="42"/>
      <c r="Q38" s="36"/>
      <c r="R38" s="36"/>
      <c r="S38" s="36"/>
      <c r="T38" s="36"/>
      <c r="U38" s="36"/>
      <c r="V38" s="36"/>
      <c r="W38" s="36"/>
      <c r="X38" s="36"/>
      <c r="Y38" s="42"/>
      <c r="Z38" s="36"/>
      <c r="AB38" s="235"/>
      <c r="AC38" s="235"/>
      <c r="AD38" s="235"/>
      <c r="AE38" s="235"/>
      <c r="AF38" s="235"/>
      <c r="AG38" s="235"/>
      <c r="AH38" s="235"/>
      <c r="AI38" s="235"/>
      <c r="AJ38" s="235"/>
    </row>
    <row r="39" spans="1:36" s="35" customFormat="1" ht="12.75">
      <c r="A39" s="32"/>
      <c r="B39" s="33" t="s">
        <v>175</v>
      </c>
      <c r="C39" s="2"/>
      <c r="D39" s="2"/>
      <c r="E39" s="2"/>
      <c r="F39" s="2"/>
      <c r="G39" s="42"/>
      <c r="H39" s="36"/>
      <c r="I39" s="36"/>
      <c r="J39" s="36"/>
      <c r="K39" s="36"/>
      <c r="L39" s="36"/>
      <c r="M39" s="36"/>
      <c r="N39" s="36"/>
      <c r="O39" s="36"/>
      <c r="P39" s="42"/>
      <c r="Q39" s="36"/>
      <c r="R39" s="36"/>
      <c r="S39" s="36"/>
      <c r="T39" s="36"/>
      <c r="U39" s="36"/>
      <c r="V39" s="36">
        <v>-4</v>
      </c>
      <c r="W39" s="36"/>
      <c r="X39" s="36"/>
      <c r="Y39" s="42"/>
      <c r="Z39" s="36"/>
      <c r="AB39" s="235"/>
      <c r="AC39" s="235"/>
      <c r="AD39" s="235"/>
      <c r="AE39" s="235"/>
      <c r="AF39" s="235"/>
      <c r="AG39" s="235"/>
      <c r="AH39" s="235"/>
      <c r="AI39" s="235"/>
      <c r="AJ39" s="235"/>
    </row>
    <row r="40" spans="1:36" s="35" customFormat="1" ht="12.75">
      <c r="A40" s="32"/>
      <c r="B40" s="33" t="s">
        <v>174</v>
      </c>
      <c r="C40" s="2"/>
      <c r="D40" s="2"/>
      <c r="E40" s="2"/>
      <c r="F40" s="2"/>
      <c r="G40" s="42"/>
      <c r="H40" s="36"/>
      <c r="I40" s="36"/>
      <c r="J40" s="36">
        <v>44</v>
      </c>
      <c r="K40" s="36">
        <v>44</v>
      </c>
      <c r="L40" s="36">
        <v>29</v>
      </c>
      <c r="M40" s="36">
        <v>29</v>
      </c>
      <c r="N40" s="36">
        <v>-29</v>
      </c>
      <c r="O40" s="36">
        <v>-29</v>
      </c>
      <c r="P40" s="42"/>
      <c r="Q40" s="36"/>
      <c r="R40" s="36"/>
      <c r="S40" s="36"/>
      <c r="T40" s="36"/>
      <c r="U40" s="36"/>
      <c r="V40" s="36"/>
      <c r="W40" s="36"/>
      <c r="X40" s="36"/>
      <c r="Y40" s="42"/>
      <c r="Z40" s="36"/>
      <c r="AB40" s="235"/>
      <c r="AC40" s="235"/>
      <c r="AD40" s="235"/>
      <c r="AE40" s="235"/>
      <c r="AF40" s="235"/>
      <c r="AG40" s="235"/>
      <c r="AH40" s="235"/>
      <c r="AI40" s="235"/>
      <c r="AJ40" s="235"/>
    </row>
    <row r="41" spans="1:36" s="208" customFormat="1" ht="15" customHeight="1">
      <c r="A41" s="209"/>
      <c r="B41" s="217" t="s">
        <v>128</v>
      </c>
      <c r="C41" s="218"/>
      <c r="D41" s="63"/>
      <c r="E41" s="63"/>
      <c r="F41" s="219"/>
      <c r="G41" s="220"/>
      <c r="H41" s="221">
        <v>951</v>
      </c>
      <c r="I41" s="221">
        <v>947</v>
      </c>
      <c r="J41" s="221">
        <v>1040</v>
      </c>
      <c r="K41" s="221">
        <v>1040</v>
      </c>
      <c r="L41" s="221">
        <v>1069</v>
      </c>
      <c r="M41" s="221">
        <v>1069</v>
      </c>
      <c r="N41" s="221">
        <v>861</v>
      </c>
      <c r="O41" s="221">
        <v>860</v>
      </c>
      <c r="P41" s="220"/>
      <c r="Q41" s="221">
        <f aca="true" t="shared" si="6" ref="Q41:X41">+Q35+SUM(Q37:Q40)</f>
        <v>960</v>
      </c>
      <c r="R41" s="221">
        <f t="shared" si="6"/>
        <v>960</v>
      </c>
      <c r="S41" s="221">
        <f t="shared" si="6"/>
        <v>959</v>
      </c>
      <c r="T41" s="221">
        <f t="shared" si="6"/>
        <v>959</v>
      </c>
      <c r="U41" s="221">
        <f t="shared" si="6"/>
        <v>929</v>
      </c>
      <c r="V41" s="243">
        <f t="shared" si="6"/>
        <v>925</v>
      </c>
      <c r="W41" s="221">
        <f t="shared" si="6"/>
        <v>673</v>
      </c>
      <c r="X41" s="243">
        <f t="shared" si="6"/>
        <v>673</v>
      </c>
      <c r="Y41" s="220"/>
      <c r="Z41" s="221">
        <f>+Z35+SUM(Z37:Z37)</f>
        <v>868</v>
      </c>
      <c r="AB41" s="235"/>
      <c r="AC41" s="235"/>
      <c r="AD41" s="235"/>
      <c r="AE41" s="235"/>
      <c r="AF41" s="235"/>
      <c r="AG41" s="235"/>
      <c r="AH41" s="235"/>
      <c r="AI41" s="235"/>
      <c r="AJ41" s="235"/>
    </row>
    <row r="42" spans="1:36" s="212" customFormat="1" ht="15" customHeight="1">
      <c r="A42" s="211"/>
      <c r="B42" s="184" t="s">
        <v>16</v>
      </c>
      <c r="D42" s="213"/>
      <c r="E42" s="184"/>
      <c r="F42" s="214"/>
      <c r="G42" s="214"/>
      <c r="H42" s="215">
        <f aca="true" t="shared" si="7" ref="H42:O42">+H41/H21</f>
        <v>0.318</v>
      </c>
      <c r="I42" s="215">
        <f t="shared" si="7"/>
        <v>0.318</v>
      </c>
      <c r="J42" s="215">
        <f t="shared" si="7"/>
        <v>0.337</v>
      </c>
      <c r="K42" s="215">
        <f t="shared" si="7"/>
        <v>0.337</v>
      </c>
      <c r="L42" s="215">
        <f t="shared" si="7"/>
        <v>0.351</v>
      </c>
      <c r="M42" s="215">
        <f t="shared" si="7"/>
        <v>0.351</v>
      </c>
      <c r="N42" s="215">
        <f t="shared" si="7"/>
        <v>0.279</v>
      </c>
      <c r="O42" s="215">
        <f t="shared" si="7"/>
        <v>0.279</v>
      </c>
      <c r="P42" s="214"/>
      <c r="Q42" s="215">
        <f aca="true" t="shared" si="8" ref="Q42:X42">+Q41/Q21</f>
        <v>0.328</v>
      </c>
      <c r="R42" s="215">
        <f t="shared" si="8"/>
        <v>0.328</v>
      </c>
      <c r="S42" s="215">
        <f t="shared" si="8"/>
        <v>0.318</v>
      </c>
      <c r="T42" s="215">
        <f t="shared" si="8"/>
        <v>0.319</v>
      </c>
      <c r="U42" s="215">
        <f t="shared" si="8"/>
        <v>0.313</v>
      </c>
      <c r="V42" s="215">
        <f t="shared" si="8"/>
        <v>0.312</v>
      </c>
      <c r="W42" s="215">
        <f t="shared" si="8"/>
        <v>0.23</v>
      </c>
      <c r="X42" s="215">
        <f t="shared" si="8"/>
        <v>0.23</v>
      </c>
      <c r="Y42" s="214"/>
      <c r="Z42" s="215">
        <f>+Z41/Z21</f>
        <v>0.31</v>
      </c>
      <c r="AB42" s="235"/>
      <c r="AC42" s="235"/>
      <c r="AD42" s="235"/>
      <c r="AE42" s="235"/>
      <c r="AF42" s="235"/>
      <c r="AG42" s="235"/>
      <c r="AH42" s="235"/>
      <c r="AI42" s="235"/>
      <c r="AJ42" s="235"/>
    </row>
    <row r="43" spans="1:36" s="35" customFormat="1" ht="8.25" customHeight="1">
      <c r="A43" s="32"/>
      <c r="B43" s="34"/>
      <c r="D43" s="5"/>
      <c r="E43" s="34"/>
      <c r="F43" s="42"/>
      <c r="G43" s="42"/>
      <c r="H43" s="226"/>
      <c r="I43" s="226"/>
      <c r="J43" s="226"/>
      <c r="K43" s="226"/>
      <c r="L43" s="226"/>
      <c r="M43" s="226"/>
      <c r="N43" s="226"/>
      <c r="O43" s="226"/>
      <c r="P43" s="42"/>
      <c r="Q43" s="226"/>
      <c r="R43" s="226"/>
      <c r="S43" s="226"/>
      <c r="T43" s="226"/>
      <c r="U43" s="226"/>
      <c r="V43" s="226"/>
      <c r="W43" s="226"/>
      <c r="X43" s="226"/>
      <c r="Y43" s="42"/>
      <c r="Z43" s="226"/>
      <c r="AB43" s="235"/>
      <c r="AC43" s="235"/>
      <c r="AD43" s="235"/>
      <c r="AE43" s="235"/>
      <c r="AF43" s="235"/>
      <c r="AG43" s="235"/>
      <c r="AH43" s="235"/>
      <c r="AI43" s="235"/>
      <c r="AJ43" s="235"/>
    </row>
    <row r="44" spans="2:36" s="4" customFormat="1" ht="15" customHeight="1">
      <c r="B44" s="5" t="s">
        <v>159</v>
      </c>
      <c r="C44" s="44"/>
      <c r="D44" s="45"/>
      <c r="E44" s="45"/>
      <c r="F44" s="15"/>
      <c r="G44" s="15"/>
      <c r="H44" s="36">
        <v>-750</v>
      </c>
      <c r="I44" s="36">
        <v>-750</v>
      </c>
      <c r="J44" s="36">
        <v>-794</v>
      </c>
      <c r="K44" s="36">
        <v>-794</v>
      </c>
      <c r="L44" s="36">
        <v>-759</v>
      </c>
      <c r="M44" s="36">
        <v>-759</v>
      </c>
      <c r="N44" s="36">
        <v>-770</v>
      </c>
      <c r="O44" s="36">
        <v>-769</v>
      </c>
      <c r="P44" s="15"/>
      <c r="Q44" s="36">
        <v>-710</v>
      </c>
      <c r="R44" s="36">
        <v>-710</v>
      </c>
      <c r="S44" s="36">
        <v>-733</v>
      </c>
      <c r="T44" s="36">
        <v>-733</v>
      </c>
      <c r="U44" s="36">
        <v>-716</v>
      </c>
      <c r="V44" s="36">
        <v>-716</v>
      </c>
      <c r="W44" s="36">
        <v>-712</v>
      </c>
      <c r="X44" s="36">
        <v>-712</v>
      </c>
      <c r="Y44" s="15"/>
      <c r="Z44" s="36">
        <v>-653</v>
      </c>
      <c r="AB44" s="235"/>
      <c r="AC44" s="235"/>
      <c r="AD44" s="235"/>
      <c r="AE44" s="235"/>
      <c r="AF44" s="235"/>
      <c r="AG44" s="235"/>
      <c r="AH44" s="235"/>
      <c r="AI44" s="235"/>
      <c r="AJ44" s="235"/>
    </row>
    <row r="45" spans="2:36" s="4" customFormat="1" ht="28.5" customHeight="1">
      <c r="B45" s="248" t="s">
        <v>160</v>
      </c>
      <c r="C45" s="248"/>
      <c r="D45" s="248"/>
      <c r="E45" s="248"/>
      <c r="F45" s="248"/>
      <c r="G45" s="15"/>
      <c r="H45" s="36">
        <v>-1</v>
      </c>
      <c r="I45" s="36">
        <v>-1</v>
      </c>
      <c r="J45" s="36">
        <v>-2</v>
      </c>
      <c r="K45" s="36">
        <v>-2</v>
      </c>
      <c r="L45" s="36">
        <v>-4</v>
      </c>
      <c r="M45" s="36">
        <v>-4</v>
      </c>
      <c r="N45" s="36">
        <v>-10</v>
      </c>
      <c r="O45" s="36">
        <v>-10</v>
      </c>
      <c r="P45" s="15"/>
      <c r="Q45" s="36">
        <v>-3</v>
      </c>
      <c r="R45" s="36">
        <v>-3</v>
      </c>
      <c r="S45" s="36">
        <v>6</v>
      </c>
      <c r="T45" s="36">
        <v>6</v>
      </c>
      <c r="U45" s="36">
        <v>-1</v>
      </c>
      <c r="V45" s="36">
        <v>-1</v>
      </c>
      <c r="W45" s="36">
        <v>10</v>
      </c>
      <c r="X45" s="36">
        <v>10</v>
      </c>
      <c r="Y45" s="15"/>
      <c r="Z45" s="36"/>
      <c r="AB45" s="235"/>
      <c r="AC45" s="235"/>
      <c r="AD45" s="235"/>
      <c r="AE45" s="235"/>
      <c r="AF45" s="235"/>
      <c r="AG45" s="235"/>
      <c r="AH45" s="235"/>
      <c r="AI45" s="235"/>
      <c r="AJ45" s="235"/>
    </row>
    <row r="46" spans="1:36" s="4" customFormat="1" ht="15" customHeight="1">
      <c r="A46" s="26"/>
      <c r="B46" s="17" t="s">
        <v>17</v>
      </c>
      <c r="C46" s="29"/>
      <c r="D46" s="27"/>
      <c r="E46" s="28"/>
      <c r="F46" s="30"/>
      <c r="G46" s="31"/>
      <c r="H46" s="20">
        <v>391</v>
      </c>
      <c r="I46" s="20">
        <v>196</v>
      </c>
      <c r="J46" s="20">
        <v>200</v>
      </c>
      <c r="K46" s="20">
        <v>200</v>
      </c>
      <c r="L46" s="20">
        <v>277</v>
      </c>
      <c r="M46" s="20">
        <v>277</v>
      </c>
      <c r="N46" s="20">
        <v>118</v>
      </c>
      <c r="O46" s="20">
        <v>118</v>
      </c>
      <c r="P46" s="31"/>
      <c r="Q46" s="20">
        <f aca="true" t="shared" si="9" ref="Q46:X46">Q35+Q44+Q45</f>
        <v>246</v>
      </c>
      <c r="R46" s="20">
        <f t="shared" si="9"/>
        <v>246</v>
      </c>
      <c r="S46" s="20">
        <f t="shared" si="9"/>
        <v>232</v>
      </c>
      <c r="T46" s="241">
        <f t="shared" si="9"/>
        <v>232</v>
      </c>
      <c r="U46" s="20">
        <f t="shared" si="9"/>
        <v>212</v>
      </c>
      <c r="V46" s="241">
        <f t="shared" si="9"/>
        <v>212</v>
      </c>
      <c r="W46" s="20">
        <f t="shared" si="9"/>
        <v>-118</v>
      </c>
      <c r="X46" s="241">
        <f t="shared" si="9"/>
        <v>-118</v>
      </c>
      <c r="Y46" s="31"/>
      <c r="Z46" s="20">
        <f>Z35+Z44+Z45</f>
        <v>215</v>
      </c>
      <c r="AB46" s="235"/>
      <c r="AC46" s="235"/>
      <c r="AD46" s="235"/>
      <c r="AE46" s="235"/>
      <c r="AF46" s="235"/>
      <c r="AG46" s="235"/>
      <c r="AH46" s="235"/>
      <c r="AI46" s="235"/>
      <c r="AJ46" s="235"/>
    </row>
    <row r="47" spans="1:36" s="7" customFormat="1" ht="15" customHeight="1">
      <c r="A47" s="6"/>
      <c r="B47" s="34" t="s">
        <v>16</v>
      </c>
      <c r="D47" s="5"/>
      <c r="E47" s="34"/>
      <c r="F47" s="46"/>
      <c r="G47" s="46"/>
      <c r="H47" s="43">
        <v>0.131</v>
      </c>
      <c r="I47" s="43">
        <v>0.066</v>
      </c>
      <c r="J47" s="43">
        <v>0.065</v>
      </c>
      <c r="K47" s="43">
        <v>0.065</v>
      </c>
      <c r="L47" s="43">
        <v>0.091</v>
      </c>
      <c r="M47" s="43">
        <v>0.091</v>
      </c>
      <c r="N47" s="43">
        <v>0.038</v>
      </c>
      <c r="O47" s="43">
        <v>0.038</v>
      </c>
      <c r="P47" s="46"/>
      <c r="Q47" s="43">
        <f aca="true" t="shared" si="10" ref="Q47:X47">Q46/Q21</f>
        <v>0.084</v>
      </c>
      <c r="R47" s="43">
        <f t="shared" si="10"/>
        <v>0.084</v>
      </c>
      <c r="S47" s="43">
        <f t="shared" si="10"/>
        <v>0.077</v>
      </c>
      <c r="T47" s="43">
        <f t="shared" si="10"/>
        <v>0.077</v>
      </c>
      <c r="U47" s="43">
        <f t="shared" si="10"/>
        <v>0.071</v>
      </c>
      <c r="V47" s="43">
        <f t="shared" si="10"/>
        <v>0.071</v>
      </c>
      <c r="W47" s="43">
        <f t="shared" si="10"/>
        <v>-0.04</v>
      </c>
      <c r="X47" s="43">
        <f t="shared" si="10"/>
        <v>-0.04</v>
      </c>
      <c r="Y47" s="46"/>
      <c r="Z47" s="43">
        <f>Z46/Z21</f>
        <v>0.077</v>
      </c>
      <c r="AB47" s="235"/>
      <c r="AC47" s="235"/>
      <c r="AD47" s="235"/>
      <c r="AE47" s="235"/>
      <c r="AF47" s="235"/>
      <c r="AG47" s="235"/>
      <c r="AH47" s="235"/>
      <c r="AI47" s="235"/>
      <c r="AJ47" s="235"/>
    </row>
    <row r="48" spans="1:36" s="7" customFormat="1" ht="15" customHeight="1">
      <c r="A48" s="6"/>
      <c r="B48" s="5" t="s">
        <v>161</v>
      </c>
      <c r="C48" s="33"/>
      <c r="D48" s="5"/>
      <c r="E48" s="34"/>
      <c r="F48" s="46"/>
      <c r="G48" s="46"/>
      <c r="H48" s="47">
        <v>-119</v>
      </c>
      <c r="I48" s="47">
        <v>-119</v>
      </c>
      <c r="J48" s="47">
        <v>-118</v>
      </c>
      <c r="K48" s="47">
        <v>-118</v>
      </c>
      <c r="L48" s="47">
        <v>-85</v>
      </c>
      <c r="M48" s="47">
        <v>-85</v>
      </c>
      <c r="N48" s="47">
        <v>-83</v>
      </c>
      <c r="O48" s="47">
        <v>-83</v>
      </c>
      <c r="P48" s="46"/>
      <c r="Q48" s="47">
        <v>-58</v>
      </c>
      <c r="R48" s="47">
        <v>-58</v>
      </c>
      <c r="S48" s="47">
        <v>-76</v>
      </c>
      <c r="T48" s="47">
        <v>-76</v>
      </c>
      <c r="U48" s="47">
        <v>-76</v>
      </c>
      <c r="V48" s="47">
        <v>-76</v>
      </c>
      <c r="W48" s="47">
        <v>-81</v>
      </c>
      <c r="X48" s="47">
        <v>-81</v>
      </c>
      <c r="Y48" s="46"/>
      <c r="Z48" s="47">
        <v>-96</v>
      </c>
      <c r="AB48" s="235"/>
      <c r="AC48" s="235"/>
      <c r="AD48" s="235"/>
      <c r="AE48" s="235"/>
      <c r="AF48" s="235"/>
      <c r="AG48" s="235"/>
      <c r="AH48" s="235"/>
      <c r="AI48" s="235"/>
      <c r="AJ48" s="235"/>
    </row>
    <row r="49" spans="1:36" s="7" customFormat="1" ht="15" customHeight="1">
      <c r="A49" s="6"/>
      <c r="B49" s="5" t="s">
        <v>162</v>
      </c>
      <c r="C49" s="33"/>
      <c r="D49" s="5"/>
      <c r="E49" s="34"/>
      <c r="F49" s="46"/>
      <c r="G49" s="46"/>
      <c r="H49" s="47">
        <v>-1</v>
      </c>
      <c r="I49" s="47">
        <v>-1</v>
      </c>
      <c r="J49" s="47">
        <v>12</v>
      </c>
      <c r="K49" s="47">
        <v>12</v>
      </c>
      <c r="L49" s="47">
        <v>-52</v>
      </c>
      <c r="M49" s="47">
        <v>-52</v>
      </c>
      <c r="N49" s="47">
        <v>-5</v>
      </c>
      <c r="O49" s="47">
        <v>-5</v>
      </c>
      <c r="P49" s="46"/>
      <c r="Q49" s="47">
        <v>-17</v>
      </c>
      <c r="R49" s="47">
        <v>-17</v>
      </c>
      <c r="S49" s="47">
        <v>-30</v>
      </c>
      <c r="T49" s="47">
        <v>-30</v>
      </c>
      <c r="U49" s="47">
        <v>-26</v>
      </c>
      <c r="V49" s="47">
        <v>-26</v>
      </c>
      <c r="W49" s="47">
        <v>46</v>
      </c>
      <c r="X49" s="47">
        <v>46</v>
      </c>
      <c r="Y49" s="46"/>
      <c r="Z49" s="47">
        <v>-21</v>
      </c>
      <c r="AB49" s="235"/>
      <c r="AC49" s="235"/>
      <c r="AD49" s="235"/>
      <c r="AE49" s="235"/>
      <c r="AF49" s="235"/>
      <c r="AG49" s="235"/>
      <c r="AH49" s="235"/>
      <c r="AI49" s="235"/>
      <c r="AJ49" s="235"/>
    </row>
    <row r="50" spans="2:36" s="4" customFormat="1" ht="15" customHeight="1" thickBot="1">
      <c r="B50" s="48" t="s">
        <v>141</v>
      </c>
      <c r="C50" s="49"/>
      <c r="D50" s="50"/>
      <c r="E50" s="50"/>
      <c r="F50" s="51"/>
      <c r="G50" s="15"/>
      <c r="H50" s="52">
        <v>271</v>
      </c>
      <c r="I50" s="52">
        <v>76</v>
      </c>
      <c r="J50" s="52">
        <v>94</v>
      </c>
      <c r="K50" s="52">
        <v>94</v>
      </c>
      <c r="L50" s="52">
        <v>140</v>
      </c>
      <c r="M50" s="52">
        <v>140</v>
      </c>
      <c r="N50" s="52">
        <v>30</v>
      </c>
      <c r="O50" s="52">
        <v>30</v>
      </c>
      <c r="P50" s="15"/>
      <c r="Q50" s="52">
        <f>Q46+Q48+Q49</f>
        <v>171</v>
      </c>
      <c r="R50" s="52">
        <f>R46+R48+R49</f>
        <v>171</v>
      </c>
      <c r="S50" s="52">
        <f aca="true" t="shared" si="11" ref="S50:X50">S46+S48+S49</f>
        <v>126</v>
      </c>
      <c r="T50" s="242">
        <f t="shared" si="11"/>
        <v>126</v>
      </c>
      <c r="U50" s="52">
        <f t="shared" si="11"/>
        <v>110</v>
      </c>
      <c r="V50" s="242">
        <f t="shared" si="11"/>
        <v>110</v>
      </c>
      <c r="W50" s="52">
        <f t="shared" si="11"/>
        <v>-153</v>
      </c>
      <c r="X50" s="242">
        <f t="shared" si="11"/>
        <v>-153</v>
      </c>
      <c r="Y50" s="15"/>
      <c r="Z50" s="52">
        <f>Z46+Z48+Z49</f>
        <v>98</v>
      </c>
      <c r="AB50" s="235"/>
      <c r="AC50" s="235"/>
      <c r="AD50" s="235"/>
      <c r="AE50" s="235"/>
      <c r="AF50" s="235"/>
      <c r="AG50" s="235"/>
      <c r="AH50" s="235"/>
      <c r="AI50" s="235"/>
      <c r="AJ50" s="235"/>
    </row>
    <row r="51" spans="2:26" s="7" customFormat="1" ht="15" customHeight="1" thickTop="1">
      <c r="B51" s="21"/>
      <c r="C51" s="5"/>
      <c r="D51" s="5"/>
      <c r="E51" s="34"/>
      <c r="F51" s="54"/>
      <c r="G51" s="54"/>
      <c r="H51" s="151"/>
      <c r="I51" s="151"/>
      <c r="J51" s="151"/>
      <c r="K51" s="151"/>
      <c r="L51" s="151"/>
      <c r="M51" s="151"/>
      <c r="N51" s="151"/>
      <c r="O51" s="151"/>
      <c r="P51" s="54"/>
      <c r="Q51" s="151"/>
      <c r="R51" s="151"/>
      <c r="S51" s="151"/>
      <c r="T51" s="151"/>
      <c r="U51" s="151"/>
      <c r="V51" s="151"/>
      <c r="W51" s="151"/>
      <c r="X51" s="151"/>
      <c r="Y51" s="54"/>
      <c r="Z51" s="151"/>
    </row>
    <row r="52" spans="2:26" ht="12.75">
      <c r="B52" s="35"/>
      <c r="H52" s="143"/>
      <c r="I52" s="143"/>
      <c r="J52" s="143"/>
      <c r="K52" s="143"/>
      <c r="L52" s="143"/>
      <c r="M52" s="143"/>
      <c r="N52" s="143"/>
      <c r="O52" s="143"/>
      <c r="Q52" s="143"/>
      <c r="R52" s="143"/>
      <c r="S52" s="143"/>
      <c r="T52" s="143"/>
      <c r="U52" s="143"/>
      <c r="V52" s="143"/>
      <c r="W52" s="143"/>
      <c r="X52" s="143"/>
      <c r="Z52" s="143"/>
    </row>
    <row r="53" spans="2:26" ht="12.75">
      <c r="B53" s="216"/>
      <c r="C53" s="35"/>
      <c r="D53" s="35"/>
      <c r="E53" s="35"/>
      <c r="F53" s="35"/>
      <c r="G53" s="35"/>
      <c r="H53" s="35"/>
      <c r="I53" s="35"/>
      <c r="J53" s="6"/>
      <c r="K53" s="6"/>
      <c r="L53" s="6"/>
      <c r="M53" s="6"/>
      <c r="N53" s="6"/>
      <c r="O53" s="6"/>
      <c r="P53" s="35"/>
      <c r="Q53" s="35"/>
      <c r="R53" s="35"/>
      <c r="S53" s="6"/>
      <c r="T53" s="6"/>
      <c r="U53" s="6"/>
      <c r="V53" s="6"/>
      <c r="W53" s="6"/>
      <c r="X53" s="6"/>
      <c r="Y53" s="35"/>
      <c r="Z53" s="35"/>
    </row>
    <row r="54" spans="2:26" ht="21.75" customHeight="1">
      <c r="B54" s="216"/>
      <c r="C54" s="35"/>
      <c r="D54" s="35"/>
      <c r="E54" s="35"/>
      <c r="F54" s="35"/>
      <c r="G54" s="35"/>
      <c r="H54" s="35"/>
      <c r="I54" s="35"/>
      <c r="J54" s="6"/>
      <c r="K54" s="6"/>
      <c r="L54" s="6"/>
      <c r="M54" s="6"/>
      <c r="N54" s="6"/>
      <c r="O54" s="6"/>
      <c r="P54" s="35"/>
      <c r="Q54" s="35"/>
      <c r="R54" s="35"/>
      <c r="S54" s="6"/>
      <c r="T54" s="6"/>
      <c r="U54" s="6"/>
      <c r="V54" s="6"/>
      <c r="W54" s="6"/>
      <c r="X54" s="6"/>
      <c r="Y54" s="35"/>
      <c r="Z54" s="35"/>
    </row>
  </sheetData>
  <sheetProtection/>
  <mergeCells count="13">
    <mergeCell ref="B37:F37"/>
    <mergeCell ref="B45:F45"/>
    <mergeCell ref="B2:F3"/>
    <mergeCell ref="Q3:R3"/>
    <mergeCell ref="U3:V3"/>
    <mergeCell ref="W3:X3"/>
    <mergeCell ref="Q2:X2"/>
    <mergeCell ref="S3:T3"/>
    <mergeCell ref="H2:O2"/>
    <mergeCell ref="H3:I3"/>
    <mergeCell ref="J3:K3"/>
    <mergeCell ref="L3:M3"/>
    <mergeCell ref="N3:O3"/>
  </mergeCells>
  <conditionalFormatting sqref="C44">
    <cfRule type="expression" priority="1" dxfId="0" stopIfTrue="1">
      <formula>#REF!="***"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3" r:id="rId2"/>
  <ignoredErrors>
    <ignoredError sqref="R42:R43 Y37 Y14:Z14 R22 Y21:Z21 Y8:Z8 R36 Y35 Y41 R46:R47 R50 R24 Y23 Y42:Z43 Y13:Z13 Y20:Z20 Y22:Z22 Y36:Z36 Y46:Z47 Y50:Z50 Y24:Z2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view="pageBreakPreview" zoomScale="85" zoomScaleSheetLayoutView="85" zoomScalePageLayoutView="0" workbookViewId="0" topLeftCell="A1">
      <pane xSplit="2" ySplit="4" topLeftCell="C24" activePane="bottomRight" state="frozen"/>
      <selection pane="topLeft" activeCell="A69" sqref="A69:I93"/>
      <selection pane="topRight" activeCell="A69" sqref="A69:I93"/>
      <selection pane="bottomLeft" activeCell="A69" sqref="A69:I93"/>
      <selection pane="bottomRight" activeCell="I60" sqref="I60"/>
    </sheetView>
  </sheetViews>
  <sheetFormatPr defaultColWidth="9.140625" defaultRowHeight="12.75"/>
  <cols>
    <col min="1" max="1" width="2.57421875" style="121" customWidth="1"/>
    <col min="2" max="2" width="43.28125" style="115" bestFit="1" customWidth="1"/>
    <col min="3" max="3" width="1.421875" style="126" customWidth="1"/>
    <col min="4" max="7" width="12.28125" style="111" customWidth="1" collapsed="1"/>
    <col min="8" max="8" width="1.421875" style="126" customWidth="1"/>
    <col min="9" max="9" width="12.28125" style="111" customWidth="1" collapsed="1"/>
    <col min="10" max="16384" width="9.140625" style="111" customWidth="1"/>
  </cols>
  <sheetData>
    <row r="1" spans="1:9" ht="18">
      <c r="A1" s="116" t="s">
        <v>13</v>
      </c>
      <c r="B1" s="114"/>
      <c r="D1" s="251">
        <v>2015</v>
      </c>
      <c r="E1" s="251"/>
      <c r="F1" s="251"/>
      <c r="G1" s="251"/>
      <c r="I1" s="222">
        <v>2016</v>
      </c>
    </row>
    <row r="2" spans="1:9" ht="12.75">
      <c r="A2" s="116"/>
      <c r="B2" s="117"/>
      <c r="D2" s="9" t="s">
        <v>0</v>
      </c>
      <c r="E2" s="9" t="s">
        <v>1</v>
      </c>
      <c r="F2" s="9" t="s">
        <v>2</v>
      </c>
      <c r="G2" s="9" t="s">
        <v>14</v>
      </c>
      <c r="I2" s="9" t="s">
        <v>0</v>
      </c>
    </row>
    <row r="3" spans="1:9" ht="14.25" customHeight="1">
      <c r="A3" s="116"/>
      <c r="B3" s="117"/>
      <c r="C3" s="149"/>
      <c r="D3" s="152"/>
      <c r="E3" s="152"/>
      <c r="F3" s="152"/>
      <c r="G3" s="152"/>
      <c r="H3" s="149"/>
      <c r="I3" s="152"/>
    </row>
    <row r="4" spans="1:9" ht="23.25">
      <c r="A4" s="129" t="s">
        <v>62</v>
      </c>
      <c r="B4" s="130"/>
      <c r="C4" s="125"/>
      <c r="D4" s="118"/>
      <c r="E4" s="118"/>
      <c r="F4" s="118"/>
      <c r="G4" s="118"/>
      <c r="H4" s="125"/>
      <c r="I4" s="118"/>
    </row>
    <row r="5" spans="1:9" ht="11.25">
      <c r="A5" s="119" t="s">
        <v>36</v>
      </c>
      <c r="B5" s="120"/>
      <c r="C5" s="127"/>
      <c r="D5" s="120"/>
      <c r="E5" s="120"/>
      <c r="F5" s="120"/>
      <c r="G5" s="120"/>
      <c r="H5" s="127"/>
      <c r="I5" s="120"/>
    </row>
    <row r="6" spans="2:21" ht="11.25">
      <c r="B6" s="122" t="s">
        <v>37</v>
      </c>
      <c r="C6" s="127"/>
      <c r="D6" s="122">
        <v>3940</v>
      </c>
      <c r="E6" s="122">
        <v>3940</v>
      </c>
      <c r="F6" s="122">
        <v>3940</v>
      </c>
      <c r="G6" s="122">
        <v>3940</v>
      </c>
      <c r="H6" s="127"/>
      <c r="I6" s="122">
        <v>3940</v>
      </c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</row>
    <row r="7" spans="2:17" ht="11.25">
      <c r="B7" s="122" t="s">
        <v>38</v>
      </c>
      <c r="C7" s="127"/>
      <c r="D7" s="122">
        <v>3132</v>
      </c>
      <c r="E7" s="122">
        <v>3070</v>
      </c>
      <c r="F7" s="122">
        <v>2988</v>
      </c>
      <c r="G7" s="122">
        <v>3010</v>
      </c>
      <c r="H7" s="127"/>
      <c r="I7" s="122">
        <v>6102</v>
      </c>
      <c r="J7" s="113"/>
      <c r="K7" s="113"/>
      <c r="L7" s="113"/>
      <c r="M7" s="113"/>
      <c r="N7" s="113"/>
      <c r="O7" s="113"/>
      <c r="P7" s="113"/>
      <c r="Q7" s="113"/>
    </row>
    <row r="8" spans="2:17" ht="11.25">
      <c r="B8" s="122" t="s">
        <v>39</v>
      </c>
      <c r="C8" s="127"/>
      <c r="D8" s="122">
        <v>11434</v>
      </c>
      <c r="E8" s="122">
        <v>11178</v>
      </c>
      <c r="F8" s="122">
        <v>10933</v>
      </c>
      <c r="G8" s="122">
        <v>11025</v>
      </c>
      <c r="H8" s="127"/>
      <c r="I8" s="122">
        <v>10815</v>
      </c>
      <c r="J8" s="113"/>
      <c r="K8" s="113"/>
      <c r="L8" s="113"/>
      <c r="M8" s="113"/>
      <c r="N8" s="113"/>
      <c r="O8" s="113"/>
      <c r="P8" s="113"/>
      <c r="Q8" s="113"/>
    </row>
    <row r="9" spans="2:17" ht="11.25">
      <c r="B9" s="122" t="s">
        <v>44</v>
      </c>
      <c r="C9" s="127"/>
      <c r="D9" s="122">
        <v>147</v>
      </c>
      <c r="E9" s="122">
        <v>171</v>
      </c>
      <c r="F9" s="122">
        <v>199</v>
      </c>
      <c r="G9" s="122">
        <v>210</v>
      </c>
      <c r="H9" s="127"/>
      <c r="I9" s="122">
        <v>227</v>
      </c>
      <c r="J9" s="113"/>
      <c r="K9" s="113"/>
      <c r="L9" s="113"/>
      <c r="M9" s="113"/>
      <c r="N9" s="113"/>
      <c r="O9" s="113"/>
      <c r="P9" s="113"/>
      <c r="Q9" s="113"/>
    </row>
    <row r="10" spans="2:17" ht="11.25">
      <c r="B10" s="122" t="s">
        <v>75</v>
      </c>
      <c r="C10" s="127"/>
      <c r="D10" s="122"/>
      <c r="E10" s="122">
        <v>36</v>
      </c>
      <c r="F10" s="122">
        <v>97</v>
      </c>
      <c r="G10" s="122">
        <v>89</v>
      </c>
      <c r="H10" s="127"/>
      <c r="I10" s="122">
        <v>70</v>
      </c>
      <c r="J10" s="113"/>
      <c r="K10" s="113"/>
      <c r="L10" s="113"/>
      <c r="M10" s="113"/>
      <c r="N10" s="113"/>
      <c r="O10" s="113"/>
      <c r="P10" s="113"/>
      <c r="Q10" s="113"/>
    </row>
    <row r="11" spans="2:17" ht="11.25" customHeight="1">
      <c r="B11" s="122" t="s">
        <v>126</v>
      </c>
      <c r="C11" s="127"/>
      <c r="D11" s="122">
        <v>14</v>
      </c>
      <c r="E11" s="122">
        <v>34</v>
      </c>
      <c r="F11" s="122">
        <v>36</v>
      </c>
      <c r="G11" s="122">
        <v>57</v>
      </c>
      <c r="H11" s="127"/>
      <c r="I11" s="122">
        <v>56</v>
      </c>
      <c r="J11" s="113"/>
      <c r="K11" s="113"/>
      <c r="L11" s="113"/>
      <c r="M11" s="113"/>
      <c r="N11" s="113"/>
      <c r="O11" s="113"/>
      <c r="P11" s="113"/>
      <c r="Q11" s="113"/>
    </row>
    <row r="12" spans="2:17" ht="11.25" customHeight="1">
      <c r="B12" s="122" t="s">
        <v>41</v>
      </c>
      <c r="C12" s="127"/>
      <c r="D12" s="122">
        <v>905</v>
      </c>
      <c r="E12" s="122">
        <v>869</v>
      </c>
      <c r="F12" s="122">
        <v>839</v>
      </c>
      <c r="G12" s="122">
        <v>991</v>
      </c>
      <c r="H12" s="127"/>
      <c r="I12" s="122">
        <v>956</v>
      </c>
      <c r="J12" s="113"/>
      <c r="K12" s="113"/>
      <c r="L12" s="113"/>
      <c r="M12" s="113"/>
      <c r="N12" s="113"/>
      <c r="O12" s="113"/>
      <c r="P12" s="113"/>
      <c r="Q12" s="113"/>
    </row>
    <row r="13" spans="1:17" ht="11.25" customHeight="1">
      <c r="A13" s="144"/>
      <c r="B13" s="145" t="s">
        <v>42</v>
      </c>
      <c r="C13" s="127"/>
      <c r="D13" s="145">
        <f>SUM(D6:D12)</f>
        <v>19572</v>
      </c>
      <c r="E13" s="145">
        <f>SUM(E6:E12)</f>
        <v>19298</v>
      </c>
      <c r="F13" s="145">
        <f>SUM(F6:F12)</f>
        <v>19032</v>
      </c>
      <c r="G13" s="145">
        <f>SUM(G6:G12)</f>
        <v>19322</v>
      </c>
      <c r="H13" s="127"/>
      <c r="I13" s="145">
        <f>SUM(I6:I12)</f>
        <v>22166</v>
      </c>
      <c r="J13" s="113"/>
      <c r="K13" s="113"/>
      <c r="L13" s="113"/>
      <c r="M13" s="113"/>
      <c r="N13" s="113"/>
      <c r="O13" s="113"/>
      <c r="P13" s="113"/>
      <c r="Q13" s="113"/>
    </row>
    <row r="14" spans="2:17" ht="11.25" customHeight="1">
      <c r="B14" s="158"/>
      <c r="C14" s="127"/>
      <c r="D14" s="122"/>
      <c r="E14" s="122"/>
      <c r="F14" s="122"/>
      <c r="G14" s="122"/>
      <c r="H14" s="127"/>
      <c r="I14" s="122"/>
      <c r="J14" s="113"/>
      <c r="K14" s="113"/>
      <c r="L14" s="113"/>
      <c r="M14" s="113"/>
      <c r="N14" s="113"/>
      <c r="O14" s="113"/>
      <c r="P14" s="113"/>
      <c r="Q14" s="113"/>
    </row>
    <row r="15" spans="2:17" ht="11.25" customHeight="1">
      <c r="B15" s="122" t="s">
        <v>43</v>
      </c>
      <c r="C15" s="127"/>
      <c r="D15" s="122">
        <v>192</v>
      </c>
      <c r="E15" s="122">
        <v>221</v>
      </c>
      <c r="F15" s="122">
        <v>180</v>
      </c>
      <c r="G15" s="122">
        <v>228</v>
      </c>
      <c r="H15" s="127"/>
      <c r="I15" s="122">
        <v>245</v>
      </c>
      <c r="J15" s="113"/>
      <c r="K15" s="113"/>
      <c r="L15" s="113"/>
      <c r="M15" s="113"/>
      <c r="N15" s="113"/>
      <c r="O15" s="113"/>
      <c r="P15" s="113"/>
      <c r="Q15" s="113"/>
    </row>
    <row r="16" spans="2:17" ht="12.75" customHeight="1">
      <c r="B16" s="122" t="s">
        <v>44</v>
      </c>
      <c r="C16" s="127"/>
      <c r="D16" s="122">
        <v>1387</v>
      </c>
      <c r="E16" s="122">
        <v>1516</v>
      </c>
      <c r="F16" s="122">
        <v>1525</v>
      </c>
      <c r="G16" s="122">
        <v>1591</v>
      </c>
      <c r="H16" s="127"/>
      <c r="I16" s="122">
        <v>1503</v>
      </c>
      <c r="J16" s="113"/>
      <c r="K16" s="113"/>
      <c r="L16" s="113"/>
      <c r="M16" s="113"/>
      <c r="N16" s="113"/>
      <c r="O16" s="113"/>
      <c r="P16" s="113"/>
      <c r="Q16" s="113"/>
    </row>
    <row r="17" spans="2:17" ht="11.25">
      <c r="B17" s="122" t="s">
        <v>75</v>
      </c>
      <c r="C17" s="127"/>
      <c r="D17" s="122">
        <v>3</v>
      </c>
      <c r="E17" s="122">
        <v>29</v>
      </c>
      <c r="F17" s="122">
        <v>38</v>
      </c>
      <c r="G17" s="122">
        <v>33</v>
      </c>
      <c r="H17" s="127"/>
      <c r="I17" s="122">
        <v>0</v>
      </c>
      <c r="J17" s="113"/>
      <c r="K17" s="113"/>
      <c r="L17" s="113"/>
      <c r="M17" s="113"/>
      <c r="N17" s="113"/>
      <c r="O17" s="113"/>
      <c r="P17" s="113"/>
      <c r="Q17" s="113"/>
    </row>
    <row r="18" spans="2:17" ht="11.25" customHeight="1">
      <c r="B18" s="205" t="s">
        <v>111</v>
      </c>
      <c r="C18" s="127"/>
      <c r="D18" s="122">
        <v>37</v>
      </c>
      <c r="E18" s="122">
        <v>0</v>
      </c>
      <c r="F18" s="122">
        <v>1</v>
      </c>
      <c r="G18" s="122">
        <v>2</v>
      </c>
      <c r="H18" s="127"/>
      <c r="I18" s="122">
        <v>38</v>
      </c>
      <c r="J18" s="113"/>
      <c r="K18" s="113"/>
      <c r="L18" s="113"/>
      <c r="M18" s="113"/>
      <c r="N18" s="113"/>
      <c r="O18" s="113"/>
      <c r="P18" s="113"/>
      <c r="Q18" s="113"/>
    </row>
    <row r="19" spans="2:17" ht="11.25" customHeight="1">
      <c r="B19" s="165" t="s">
        <v>40</v>
      </c>
      <c r="C19" s="127"/>
      <c r="D19" s="122">
        <v>341</v>
      </c>
      <c r="E19" s="122">
        <v>543</v>
      </c>
      <c r="F19" s="122">
        <v>856</v>
      </c>
      <c r="G19" s="122">
        <v>126</v>
      </c>
      <c r="H19" s="127"/>
      <c r="I19" s="122">
        <v>78</v>
      </c>
      <c r="J19" s="113"/>
      <c r="K19" s="113"/>
      <c r="L19" s="113"/>
      <c r="M19" s="113"/>
      <c r="N19" s="113"/>
      <c r="O19" s="113"/>
      <c r="P19" s="113"/>
      <c r="Q19" s="113"/>
    </row>
    <row r="20" spans="2:17" ht="11.25">
      <c r="B20" s="122" t="s">
        <v>45</v>
      </c>
      <c r="C20" s="127"/>
      <c r="D20" s="122">
        <v>123</v>
      </c>
      <c r="E20" s="122">
        <v>119</v>
      </c>
      <c r="F20" s="122">
        <v>100</v>
      </c>
      <c r="G20" s="122">
        <v>84</v>
      </c>
      <c r="H20" s="127"/>
      <c r="I20" s="122">
        <v>128</v>
      </c>
      <c r="J20" s="113"/>
      <c r="K20" s="113"/>
      <c r="L20" s="113"/>
      <c r="M20" s="113"/>
      <c r="N20" s="113"/>
      <c r="O20" s="113"/>
      <c r="P20" s="113"/>
      <c r="Q20" s="113"/>
    </row>
    <row r="21" spans="2:17" ht="11.25" customHeight="1">
      <c r="B21" s="122" t="s">
        <v>10</v>
      </c>
      <c r="C21" s="127"/>
      <c r="D21" s="122">
        <v>200</v>
      </c>
      <c r="E21" s="122">
        <v>460</v>
      </c>
      <c r="F21" s="122">
        <v>231</v>
      </c>
      <c r="G21" s="122">
        <v>266</v>
      </c>
      <c r="H21" s="127"/>
      <c r="I21" s="122">
        <v>297</v>
      </c>
      <c r="J21" s="113"/>
      <c r="K21" s="113"/>
      <c r="L21" s="113"/>
      <c r="M21" s="113"/>
      <c r="N21" s="113"/>
      <c r="O21" s="113"/>
      <c r="P21" s="113"/>
      <c r="Q21" s="113"/>
    </row>
    <row r="22" spans="1:17" ht="11.25" customHeight="1">
      <c r="A22" s="144"/>
      <c r="B22" s="145" t="s">
        <v>46</v>
      </c>
      <c r="C22" s="127"/>
      <c r="D22" s="145">
        <f>SUM(D15:D21)</f>
        <v>2283</v>
      </c>
      <c r="E22" s="145">
        <f>SUM(E15:E21)</f>
        <v>2888</v>
      </c>
      <c r="F22" s="145">
        <f>SUM(F15:F21)</f>
        <v>2931</v>
      </c>
      <c r="G22" s="145">
        <f>SUM(G15:G21)</f>
        <v>2330</v>
      </c>
      <c r="H22" s="127"/>
      <c r="I22" s="145">
        <f>SUM(I15:I21)</f>
        <v>2289</v>
      </c>
      <c r="J22" s="113"/>
      <c r="K22" s="113"/>
      <c r="L22" s="113"/>
      <c r="M22" s="113"/>
      <c r="N22" s="113"/>
      <c r="O22" s="113"/>
      <c r="P22" s="113"/>
      <c r="Q22" s="113"/>
    </row>
    <row r="23" spans="2:17" ht="11.25">
      <c r="B23" s="122"/>
      <c r="C23" s="127"/>
      <c r="D23" s="124"/>
      <c r="E23" s="124"/>
      <c r="F23" s="124"/>
      <c r="G23" s="124"/>
      <c r="H23" s="127"/>
      <c r="I23" s="124"/>
      <c r="J23" s="113"/>
      <c r="K23" s="113"/>
      <c r="L23" s="113"/>
      <c r="M23" s="113"/>
      <c r="N23" s="113"/>
      <c r="O23" s="113"/>
      <c r="P23" s="113"/>
      <c r="Q23" s="113"/>
    </row>
    <row r="24" spans="1:17" ht="11.25">
      <c r="A24" s="144" t="s">
        <v>47</v>
      </c>
      <c r="B24" s="145"/>
      <c r="C24" s="127"/>
      <c r="D24" s="145">
        <f>D22+D13</f>
        <v>21855</v>
      </c>
      <c r="E24" s="145">
        <f>E22+E13</f>
        <v>22186</v>
      </c>
      <c r="F24" s="145">
        <f>F22+F13</f>
        <v>21963</v>
      </c>
      <c r="G24" s="145">
        <f>G22+G13</f>
        <v>21652</v>
      </c>
      <c r="H24" s="127"/>
      <c r="I24" s="145">
        <f>I22+I13</f>
        <v>24455</v>
      </c>
      <c r="J24" s="113"/>
      <c r="K24" s="113"/>
      <c r="L24" s="113"/>
      <c r="M24" s="113"/>
      <c r="N24" s="113"/>
      <c r="O24" s="113"/>
      <c r="P24" s="113"/>
      <c r="Q24" s="113"/>
    </row>
    <row r="25" spans="2:17" ht="11.25" customHeight="1">
      <c r="B25" s="122"/>
      <c r="C25" s="127"/>
      <c r="D25" s="122"/>
      <c r="E25" s="122"/>
      <c r="F25" s="122"/>
      <c r="G25" s="122"/>
      <c r="H25" s="127"/>
      <c r="I25" s="122"/>
      <c r="J25" s="113"/>
      <c r="K25" s="113"/>
      <c r="L25" s="113"/>
      <c r="M25" s="113"/>
      <c r="N25" s="113"/>
      <c r="O25" s="113"/>
      <c r="P25" s="113"/>
      <c r="Q25" s="113"/>
    </row>
    <row r="26" spans="1:17" s="112" customFormat="1" ht="12" customHeight="1">
      <c r="A26" s="121" t="s">
        <v>48</v>
      </c>
      <c r="B26" s="122"/>
      <c r="C26" s="127"/>
      <c r="D26" s="122"/>
      <c r="E26" s="122"/>
      <c r="F26" s="122"/>
      <c r="G26" s="122"/>
      <c r="H26" s="127"/>
      <c r="I26" s="122"/>
      <c r="J26" s="113"/>
      <c r="K26" s="113"/>
      <c r="L26" s="113"/>
      <c r="M26" s="113"/>
      <c r="N26" s="113"/>
      <c r="O26" s="113"/>
      <c r="P26" s="113"/>
      <c r="Q26" s="113"/>
    </row>
    <row r="27" spans="1:17" s="112" customFormat="1" ht="11.25">
      <c r="A27" s="150"/>
      <c r="B27" s="122" t="s">
        <v>49</v>
      </c>
      <c r="C27" s="166"/>
      <c r="D27" s="122">
        <v>3937</v>
      </c>
      <c r="E27" s="122">
        <v>3937</v>
      </c>
      <c r="F27" s="122">
        <v>3937</v>
      </c>
      <c r="G27" s="122">
        <v>3937</v>
      </c>
      <c r="H27" s="166"/>
      <c r="I27" s="122">
        <v>3937</v>
      </c>
      <c r="J27" s="113"/>
      <c r="K27" s="113"/>
      <c r="L27" s="113"/>
      <c r="M27" s="113"/>
      <c r="N27" s="113"/>
      <c r="O27" s="113"/>
      <c r="P27" s="113"/>
      <c r="Q27" s="113"/>
    </row>
    <row r="28" spans="1:17" s="112" customFormat="1" ht="11.25">
      <c r="A28" s="123"/>
      <c r="B28" s="205" t="s">
        <v>50</v>
      </c>
      <c r="C28" s="127"/>
      <c r="D28" s="122">
        <v>832</v>
      </c>
      <c r="E28" s="122">
        <v>832</v>
      </c>
      <c r="F28" s="122">
        <v>832</v>
      </c>
      <c r="G28" s="122">
        <v>832</v>
      </c>
      <c r="H28" s="127"/>
      <c r="I28" s="122">
        <v>832</v>
      </c>
      <c r="J28" s="113"/>
      <c r="K28" s="113"/>
      <c r="L28" s="113"/>
      <c r="M28" s="113"/>
      <c r="N28" s="113"/>
      <c r="O28" s="113"/>
      <c r="P28" s="113"/>
      <c r="Q28" s="113"/>
    </row>
    <row r="29" spans="1:17" ht="11.25">
      <c r="A29" s="150"/>
      <c r="B29" s="122" t="s">
        <v>51</v>
      </c>
      <c r="C29" s="127"/>
      <c r="D29" s="122">
        <v>-132</v>
      </c>
      <c r="E29" s="122">
        <v>-82</v>
      </c>
      <c r="F29" s="122">
        <v>-63</v>
      </c>
      <c r="G29" s="122">
        <v>-103</v>
      </c>
      <c r="H29" s="127"/>
      <c r="I29" s="122">
        <v>-132</v>
      </c>
      <c r="J29" s="113"/>
      <c r="K29" s="113"/>
      <c r="L29" s="113"/>
      <c r="M29" s="113"/>
      <c r="N29" s="113"/>
      <c r="O29" s="113"/>
      <c r="P29" s="113"/>
      <c r="Q29" s="113"/>
    </row>
    <row r="30" spans="1:17" ht="11.25" customHeight="1">
      <c r="A30" s="119"/>
      <c r="B30" s="122" t="s">
        <v>52</v>
      </c>
      <c r="C30" s="127"/>
      <c r="D30" s="122">
        <v>7917</v>
      </c>
      <c r="E30" s="122">
        <v>7387</v>
      </c>
      <c r="F30" s="122">
        <v>7497</v>
      </c>
      <c r="G30" s="122">
        <v>7309</v>
      </c>
      <c r="H30" s="127"/>
      <c r="I30" s="122">
        <v>7407</v>
      </c>
      <c r="J30" s="113"/>
      <c r="K30" s="113"/>
      <c r="L30" s="113"/>
      <c r="M30" s="113"/>
      <c r="N30" s="113"/>
      <c r="O30" s="113"/>
      <c r="P30" s="113"/>
      <c r="Q30" s="113"/>
    </row>
    <row r="31" spans="1:17" ht="11.25">
      <c r="A31" s="144"/>
      <c r="B31" s="145" t="s">
        <v>112</v>
      </c>
      <c r="C31" s="127"/>
      <c r="D31" s="145">
        <f>SUM(D27:D30)</f>
        <v>12554</v>
      </c>
      <c r="E31" s="145">
        <f>SUM(E27:E30)</f>
        <v>12074</v>
      </c>
      <c r="F31" s="145">
        <f>SUM(F27:F30)</f>
        <v>12203</v>
      </c>
      <c r="G31" s="145">
        <f>SUM(G27:G30)</f>
        <v>11975</v>
      </c>
      <c r="H31" s="127"/>
      <c r="I31" s="145">
        <f>SUM(I27:I30)</f>
        <v>12044</v>
      </c>
      <c r="J31" s="113"/>
      <c r="K31" s="113"/>
      <c r="L31" s="113"/>
      <c r="M31" s="113"/>
      <c r="N31" s="113"/>
      <c r="O31" s="113"/>
      <c r="P31" s="113"/>
      <c r="Q31" s="113"/>
    </row>
    <row r="32" spans="1:17" s="110" customFormat="1" ht="11.25">
      <c r="A32" s="121"/>
      <c r="B32" s="122"/>
      <c r="C32" s="127"/>
      <c r="D32" s="122"/>
      <c r="E32" s="122"/>
      <c r="F32" s="122"/>
      <c r="G32" s="122"/>
      <c r="H32" s="127"/>
      <c r="I32" s="122"/>
      <c r="J32" s="113"/>
      <c r="K32" s="113"/>
      <c r="L32" s="113"/>
      <c r="M32" s="113"/>
      <c r="N32" s="113"/>
      <c r="O32" s="113"/>
      <c r="P32" s="113"/>
      <c r="Q32" s="113"/>
    </row>
    <row r="33" spans="2:17" ht="11.25" customHeight="1">
      <c r="B33" s="122" t="s">
        <v>76</v>
      </c>
      <c r="C33" s="127"/>
      <c r="D33" s="122">
        <v>2</v>
      </c>
      <c r="E33" s="122">
        <v>2</v>
      </c>
      <c r="F33" s="122">
        <v>2</v>
      </c>
      <c r="G33" s="122">
        <v>2</v>
      </c>
      <c r="H33" s="127"/>
      <c r="I33" s="122">
        <v>2</v>
      </c>
      <c r="J33" s="113"/>
      <c r="K33" s="113"/>
      <c r="L33" s="113"/>
      <c r="M33" s="113"/>
      <c r="N33" s="113"/>
      <c r="O33" s="113"/>
      <c r="P33" s="113"/>
      <c r="Q33" s="113"/>
    </row>
    <row r="34" spans="1:17" ht="12.75" customHeight="1">
      <c r="A34" s="144"/>
      <c r="B34" s="145" t="s">
        <v>53</v>
      </c>
      <c r="C34" s="127"/>
      <c r="D34" s="145">
        <f>D31+D33</f>
        <v>12556</v>
      </c>
      <c r="E34" s="145">
        <f>E31+E33</f>
        <v>12076</v>
      </c>
      <c r="F34" s="145">
        <f>F31+F33</f>
        <v>12205</v>
      </c>
      <c r="G34" s="145">
        <f>G31+G33</f>
        <v>11977</v>
      </c>
      <c r="H34" s="127"/>
      <c r="I34" s="145">
        <f>I31+I33</f>
        <v>12046</v>
      </c>
      <c r="J34" s="113"/>
      <c r="K34" s="113"/>
      <c r="L34" s="113"/>
      <c r="M34" s="113"/>
      <c r="N34" s="113"/>
      <c r="O34" s="113"/>
      <c r="P34" s="113"/>
      <c r="Q34" s="113"/>
    </row>
    <row r="35" spans="2:17" ht="12.75" customHeight="1">
      <c r="B35" s="122"/>
      <c r="C35" s="127"/>
      <c r="D35" s="122"/>
      <c r="E35" s="122"/>
      <c r="F35" s="122"/>
      <c r="G35" s="122"/>
      <c r="H35" s="127"/>
      <c r="I35" s="122"/>
      <c r="J35" s="113"/>
      <c r="K35" s="113"/>
      <c r="L35" s="113"/>
      <c r="M35" s="113"/>
      <c r="N35" s="113"/>
      <c r="O35" s="113"/>
      <c r="P35" s="113"/>
      <c r="Q35" s="113"/>
    </row>
    <row r="36" spans="2:17" ht="12" customHeight="1">
      <c r="B36" s="122" t="s">
        <v>54</v>
      </c>
      <c r="C36" s="127"/>
      <c r="D36" s="122">
        <v>843</v>
      </c>
      <c r="E36" s="205">
        <v>864</v>
      </c>
      <c r="F36" s="122">
        <v>763</v>
      </c>
      <c r="G36" s="122">
        <v>767</v>
      </c>
      <c r="H36" s="127"/>
      <c r="I36" s="122">
        <v>771</v>
      </c>
      <c r="J36" s="113"/>
      <c r="K36" s="113"/>
      <c r="L36" s="113"/>
      <c r="M36" s="113"/>
      <c r="N36" s="113"/>
      <c r="O36" s="113"/>
      <c r="P36" s="113"/>
      <c r="Q36" s="113"/>
    </row>
    <row r="37" spans="2:17" ht="12.75" customHeight="1">
      <c r="B37" s="122" t="s">
        <v>106</v>
      </c>
      <c r="C37" s="127"/>
      <c r="D37" s="122">
        <v>1956</v>
      </c>
      <c r="E37" s="205">
        <v>2803</v>
      </c>
      <c r="F37" s="122">
        <v>2834</v>
      </c>
      <c r="G37" s="122">
        <v>2849</v>
      </c>
      <c r="H37" s="127"/>
      <c r="I37" s="122">
        <v>6586</v>
      </c>
      <c r="J37" s="113"/>
      <c r="K37" s="113"/>
      <c r="L37" s="113"/>
      <c r="M37" s="113"/>
      <c r="N37" s="113"/>
      <c r="O37" s="113"/>
      <c r="P37" s="113"/>
      <c r="Q37" s="113"/>
    </row>
    <row r="38" spans="2:17" ht="12" customHeight="1">
      <c r="B38" s="122" t="s">
        <v>107</v>
      </c>
      <c r="C38" s="127"/>
      <c r="D38" s="122">
        <v>60</v>
      </c>
      <c r="E38" s="205">
        <v>65</v>
      </c>
      <c r="F38" s="122">
        <v>72</v>
      </c>
      <c r="G38" s="122">
        <v>81</v>
      </c>
      <c r="H38" s="127"/>
      <c r="I38" s="122">
        <v>78</v>
      </c>
      <c r="J38" s="113"/>
      <c r="K38" s="113"/>
      <c r="L38" s="113"/>
      <c r="M38" s="113"/>
      <c r="N38" s="113"/>
      <c r="O38" s="113"/>
      <c r="P38" s="113"/>
      <c r="Q38" s="113"/>
    </row>
    <row r="39" spans="2:17" ht="11.25">
      <c r="B39" s="122" t="s">
        <v>75</v>
      </c>
      <c r="C39" s="127"/>
      <c r="D39" s="122">
        <v>190</v>
      </c>
      <c r="E39" s="205">
        <v>86</v>
      </c>
      <c r="F39" s="122">
        <v>140</v>
      </c>
      <c r="G39" s="122">
        <v>125</v>
      </c>
      <c r="H39" s="127"/>
      <c r="I39" s="122">
        <v>166</v>
      </c>
      <c r="J39" s="113"/>
      <c r="K39" s="113"/>
      <c r="L39" s="113"/>
      <c r="M39" s="113"/>
      <c r="N39" s="113"/>
      <c r="O39" s="113"/>
      <c r="P39" s="113"/>
      <c r="Q39" s="113"/>
    </row>
    <row r="40" spans="2:17" ht="14.25" customHeight="1">
      <c r="B40" s="122" t="s">
        <v>55</v>
      </c>
      <c r="C40" s="127"/>
      <c r="D40" s="122">
        <v>290</v>
      </c>
      <c r="E40" s="205">
        <v>277</v>
      </c>
      <c r="F40" s="122">
        <v>267</v>
      </c>
      <c r="G40" s="122">
        <v>251</v>
      </c>
      <c r="H40" s="127"/>
      <c r="I40" s="122">
        <v>153</v>
      </c>
      <c r="J40" s="113"/>
      <c r="K40" s="113"/>
      <c r="L40" s="113"/>
      <c r="M40" s="113"/>
      <c r="N40" s="113"/>
      <c r="O40" s="113"/>
      <c r="P40" s="113"/>
      <c r="Q40" s="113"/>
    </row>
    <row r="41" spans="2:17" ht="12" customHeight="1">
      <c r="B41" s="122" t="s">
        <v>56</v>
      </c>
      <c r="C41" s="127"/>
      <c r="D41" s="122">
        <v>295</v>
      </c>
      <c r="E41" s="205">
        <v>310</v>
      </c>
      <c r="F41" s="122">
        <v>310</v>
      </c>
      <c r="G41" s="122">
        <v>358</v>
      </c>
      <c r="H41" s="127"/>
      <c r="I41" s="122">
        <v>345</v>
      </c>
      <c r="J41" s="113"/>
      <c r="K41" s="113"/>
      <c r="L41" s="113"/>
      <c r="M41" s="113"/>
      <c r="N41" s="113"/>
      <c r="O41" s="113"/>
      <c r="P41" s="113"/>
      <c r="Q41" s="113"/>
    </row>
    <row r="42" spans="2:17" ht="11.25" customHeight="1">
      <c r="B42" s="122" t="s">
        <v>58</v>
      </c>
      <c r="C42" s="127"/>
      <c r="D42" s="122">
        <v>49</v>
      </c>
      <c r="E42" s="122">
        <v>49</v>
      </c>
      <c r="F42" s="122">
        <v>51</v>
      </c>
      <c r="G42" s="122">
        <v>59</v>
      </c>
      <c r="H42" s="127"/>
      <c r="I42" s="122">
        <v>77</v>
      </c>
      <c r="J42" s="113"/>
      <c r="K42" s="113"/>
      <c r="L42" s="113"/>
      <c r="M42" s="113"/>
      <c r="N42" s="113"/>
      <c r="O42" s="113"/>
      <c r="P42" s="113"/>
      <c r="Q42" s="113"/>
    </row>
    <row r="43" spans="1:17" ht="12" customHeight="1">
      <c r="A43" s="144"/>
      <c r="B43" s="145" t="s">
        <v>59</v>
      </c>
      <c r="C43" s="127"/>
      <c r="D43" s="145">
        <f>SUM(D35:D42)</f>
        <v>3683</v>
      </c>
      <c r="E43" s="145">
        <f>SUM(E35:E42)</f>
        <v>4454</v>
      </c>
      <c r="F43" s="145">
        <f>SUM(F35:F42)</f>
        <v>4437</v>
      </c>
      <c r="G43" s="145">
        <f>SUM(G35:G42)</f>
        <v>4490</v>
      </c>
      <c r="H43" s="127"/>
      <c r="I43" s="145">
        <f>SUM(I35:I42)</f>
        <v>8176</v>
      </c>
      <c r="J43" s="113"/>
      <c r="K43" s="113"/>
      <c r="L43" s="113"/>
      <c r="M43" s="113"/>
      <c r="N43" s="113"/>
      <c r="O43" s="113"/>
      <c r="P43" s="113"/>
      <c r="Q43" s="113"/>
    </row>
    <row r="44" spans="2:17" ht="12.75" customHeight="1">
      <c r="B44" s="122"/>
      <c r="C44" s="127"/>
      <c r="D44" s="128"/>
      <c r="E44" s="128"/>
      <c r="F44" s="128"/>
      <c r="G44" s="128"/>
      <c r="H44" s="127"/>
      <c r="I44" s="128"/>
      <c r="J44" s="113"/>
      <c r="K44" s="113"/>
      <c r="L44" s="113"/>
      <c r="M44" s="113"/>
      <c r="N44" s="113"/>
      <c r="O44" s="113"/>
      <c r="P44" s="113"/>
      <c r="Q44" s="113"/>
    </row>
    <row r="45" spans="2:17" ht="11.25" customHeight="1">
      <c r="B45" s="122" t="s">
        <v>54</v>
      </c>
      <c r="C45" s="127"/>
      <c r="D45" s="122">
        <v>1621</v>
      </c>
      <c r="E45" s="122">
        <v>1719</v>
      </c>
      <c r="F45" s="122">
        <v>1647</v>
      </c>
      <c r="G45" s="122">
        <v>2130</v>
      </c>
      <c r="H45" s="127"/>
      <c r="I45" s="122">
        <v>1689</v>
      </c>
      <c r="J45" s="113"/>
      <c r="K45" s="113"/>
      <c r="L45" s="113"/>
      <c r="M45" s="113"/>
      <c r="N45" s="113"/>
      <c r="O45" s="113"/>
      <c r="P45" s="113"/>
      <c r="Q45" s="113"/>
    </row>
    <row r="46" spans="2:17" ht="12.75" customHeight="1">
      <c r="B46" s="205" t="s">
        <v>106</v>
      </c>
      <c r="C46" s="127"/>
      <c r="D46" s="122">
        <v>2228</v>
      </c>
      <c r="E46" s="122">
        <v>1612</v>
      </c>
      <c r="F46" s="205">
        <v>2071</v>
      </c>
      <c r="G46" s="122">
        <v>1273</v>
      </c>
      <c r="H46" s="127"/>
      <c r="I46" s="122">
        <v>766</v>
      </c>
      <c r="J46" s="113"/>
      <c r="K46" s="113"/>
      <c r="L46" s="113"/>
      <c r="M46" s="113"/>
      <c r="N46" s="113"/>
      <c r="O46" s="113"/>
      <c r="P46" s="113"/>
      <c r="Q46" s="113"/>
    </row>
    <row r="47" spans="2:17" ht="11.25">
      <c r="B47" s="205" t="s">
        <v>107</v>
      </c>
      <c r="C47" s="127"/>
      <c r="D47" s="122">
        <v>69</v>
      </c>
      <c r="E47" s="122">
        <v>65</v>
      </c>
      <c r="F47" s="122">
        <v>62</v>
      </c>
      <c r="G47" s="122">
        <v>45</v>
      </c>
      <c r="H47" s="127"/>
      <c r="I47" s="122">
        <v>40</v>
      </c>
      <c r="J47" s="113"/>
      <c r="K47" s="113"/>
      <c r="L47" s="113"/>
      <c r="M47" s="113"/>
      <c r="N47" s="113"/>
      <c r="O47" s="113"/>
      <c r="P47" s="113"/>
      <c r="Q47" s="113"/>
    </row>
    <row r="48" spans="2:17" ht="11.25">
      <c r="B48" s="122" t="s">
        <v>75</v>
      </c>
      <c r="C48" s="127"/>
      <c r="D48" s="122">
        <v>91</v>
      </c>
      <c r="E48" s="122">
        <v>23</v>
      </c>
      <c r="F48" s="122">
        <v>7</v>
      </c>
      <c r="G48" s="122">
        <v>9</v>
      </c>
      <c r="H48" s="127"/>
      <c r="I48" s="122">
        <v>37</v>
      </c>
      <c r="J48" s="113"/>
      <c r="K48" s="113"/>
      <c r="L48" s="113"/>
      <c r="M48" s="113"/>
      <c r="N48" s="113"/>
      <c r="O48" s="113"/>
      <c r="P48" s="113"/>
      <c r="Q48" s="113"/>
    </row>
    <row r="49" spans="2:17" ht="11.25">
      <c r="B49" s="122" t="s">
        <v>55</v>
      </c>
      <c r="C49" s="127"/>
      <c r="D49" s="122">
        <v>198</v>
      </c>
      <c r="E49" s="122">
        <v>230</v>
      </c>
      <c r="F49" s="122">
        <v>182</v>
      </c>
      <c r="G49" s="122">
        <v>188</v>
      </c>
      <c r="H49" s="127"/>
      <c r="I49" s="122">
        <v>205</v>
      </c>
      <c r="J49" s="113"/>
      <c r="K49" s="113"/>
      <c r="L49" s="113"/>
      <c r="M49" s="113"/>
      <c r="N49" s="113"/>
      <c r="O49" s="113"/>
      <c r="P49" s="113"/>
      <c r="Q49" s="113"/>
    </row>
    <row r="50" spans="2:17" ht="11.25">
      <c r="B50" s="122" t="s">
        <v>56</v>
      </c>
      <c r="C50" s="127"/>
      <c r="D50" s="122">
        <v>777</v>
      </c>
      <c r="E50" s="122">
        <v>762</v>
      </c>
      <c r="F50" s="122">
        <v>743</v>
      </c>
      <c r="G50" s="122">
        <v>803</v>
      </c>
      <c r="H50" s="127"/>
      <c r="I50" s="122">
        <v>810</v>
      </c>
      <c r="J50" s="113"/>
      <c r="K50" s="113"/>
      <c r="L50" s="113"/>
      <c r="M50" s="113"/>
      <c r="N50" s="113"/>
      <c r="O50" s="113"/>
      <c r="P50" s="113"/>
      <c r="Q50" s="113"/>
    </row>
    <row r="51" spans="2:17" ht="11.25" customHeight="1">
      <c r="B51" s="122" t="s">
        <v>77</v>
      </c>
      <c r="C51" s="127"/>
      <c r="D51" s="122">
        <v>24</v>
      </c>
      <c r="E51" s="122">
        <v>28</v>
      </c>
      <c r="F51" s="122">
        <v>12</v>
      </c>
      <c r="G51" s="122">
        <v>60</v>
      </c>
      <c r="H51" s="127"/>
      <c r="I51" s="122">
        <v>24</v>
      </c>
      <c r="J51" s="113"/>
      <c r="K51" s="113"/>
      <c r="L51" s="113"/>
      <c r="M51" s="113"/>
      <c r="N51" s="113"/>
      <c r="O51" s="113"/>
      <c r="P51" s="113"/>
      <c r="Q51" s="113"/>
    </row>
    <row r="52" spans="1:17" ht="11.25" customHeight="1">
      <c r="A52" s="123"/>
      <c r="B52" s="122" t="s">
        <v>57</v>
      </c>
      <c r="C52" s="127"/>
      <c r="D52" s="122">
        <v>176</v>
      </c>
      <c r="E52" s="122">
        <v>810</v>
      </c>
      <c r="F52" s="122">
        <v>178</v>
      </c>
      <c r="G52" s="122">
        <v>191</v>
      </c>
      <c r="H52" s="127"/>
      <c r="I52" s="122">
        <v>187</v>
      </c>
      <c r="J52" s="113"/>
      <c r="K52" s="113"/>
      <c r="L52" s="113"/>
      <c r="M52" s="113"/>
      <c r="N52" s="113"/>
      <c r="O52" s="113"/>
      <c r="P52" s="113"/>
      <c r="Q52" s="113"/>
    </row>
    <row r="53" spans="2:17" ht="11.25" customHeight="1">
      <c r="B53" s="122" t="s">
        <v>58</v>
      </c>
      <c r="C53" s="127"/>
      <c r="D53" s="122">
        <v>432</v>
      </c>
      <c r="E53" s="122">
        <v>407</v>
      </c>
      <c r="F53" s="122">
        <v>419</v>
      </c>
      <c r="G53" s="122">
        <v>486</v>
      </c>
      <c r="H53" s="127"/>
      <c r="I53" s="122">
        <v>475</v>
      </c>
      <c r="J53" s="113"/>
      <c r="K53" s="113"/>
      <c r="L53" s="113"/>
      <c r="M53" s="113"/>
      <c r="N53" s="113"/>
      <c r="O53" s="113"/>
      <c r="P53" s="113"/>
      <c r="Q53" s="113"/>
    </row>
    <row r="54" spans="1:17" ht="11.25" customHeight="1">
      <c r="A54" s="144"/>
      <c r="B54" s="145" t="s">
        <v>60</v>
      </c>
      <c r="C54" s="127"/>
      <c r="D54" s="145">
        <f>SUM(D45:D53)</f>
        <v>5616</v>
      </c>
      <c r="E54" s="145">
        <f>SUM(E45:E53)</f>
        <v>5656</v>
      </c>
      <c r="F54" s="145">
        <f>SUM(F45:F53)</f>
        <v>5321</v>
      </c>
      <c r="G54" s="145">
        <f>SUM(G45:G53)</f>
        <v>5185</v>
      </c>
      <c r="H54" s="127"/>
      <c r="I54" s="145">
        <f>SUM(I45:I53)</f>
        <v>4233</v>
      </c>
      <c r="J54" s="113"/>
      <c r="K54" s="113"/>
      <c r="L54" s="113"/>
      <c r="M54" s="113"/>
      <c r="N54" s="113"/>
      <c r="O54" s="113"/>
      <c r="P54" s="113"/>
      <c r="Q54" s="113"/>
    </row>
    <row r="55" spans="1:17" ht="11.25" customHeight="1">
      <c r="A55" s="123"/>
      <c r="B55" s="122"/>
      <c r="C55" s="127"/>
      <c r="D55" s="122"/>
      <c r="E55" s="122"/>
      <c r="F55" s="122"/>
      <c r="G55" s="122"/>
      <c r="H55" s="127"/>
      <c r="I55" s="122"/>
      <c r="J55" s="113"/>
      <c r="K55" s="113"/>
      <c r="L55" s="113"/>
      <c r="M55" s="113"/>
      <c r="N55" s="113"/>
      <c r="O55" s="113"/>
      <c r="P55" s="113"/>
      <c r="Q55" s="113"/>
    </row>
    <row r="56" spans="1:17" ht="11.25" customHeight="1">
      <c r="A56" s="144" t="s">
        <v>61</v>
      </c>
      <c r="B56" s="145"/>
      <c r="C56" s="127"/>
      <c r="D56" s="145">
        <f>D54+D43+D34</f>
        <v>21855</v>
      </c>
      <c r="E56" s="145">
        <f>E54+E43+E34</f>
        <v>22186</v>
      </c>
      <c r="F56" s="145">
        <f>F54+F43+F34</f>
        <v>21963</v>
      </c>
      <c r="G56" s="145">
        <f>G54+G43+G34</f>
        <v>21652</v>
      </c>
      <c r="H56" s="127"/>
      <c r="I56" s="145">
        <f>I54+I43+I34</f>
        <v>24455</v>
      </c>
      <c r="J56" s="113"/>
      <c r="K56" s="113"/>
      <c r="L56" s="113"/>
      <c r="M56" s="113"/>
      <c r="N56" s="113"/>
      <c r="O56" s="113"/>
      <c r="P56" s="113"/>
      <c r="Q56" s="113"/>
    </row>
    <row r="57" spans="2:9" ht="11.25">
      <c r="B57" s="122"/>
      <c r="C57" s="127"/>
      <c r="D57" s="122"/>
      <c r="E57" s="122"/>
      <c r="F57" s="122"/>
      <c r="G57" s="122"/>
      <c r="H57" s="127"/>
      <c r="I57" s="122"/>
    </row>
    <row r="58" spans="2:9" ht="11.25">
      <c r="B58" s="140"/>
      <c r="D58" s="115"/>
      <c r="E58" s="115"/>
      <c r="F58" s="115"/>
      <c r="G58" s="115"/>
      <c r="I58" s="115"/>
    </row>
    <row r="59" spans="4:9" ht="11.25">
      <c r="D59" s="115"/>
      <c r="E59" s="115"/>
      <c r="F59" s="115"/>
      <c r="G59" s="115"/>
      <c r="I59" s="115"/>
    </row>
  </sheetData>
  <sheetProtection/>
  <mergeCells count="1">
    <mergeCell ref="D1:G1"/>
  </mergeCells>
  <printOptions/>
  <pageMargins left="0.35433070866141736" right="0.1968503937007874" top="0.2755905511811024" bottom="0.3937007874015748" header="0.15748031496062992" footer="0.196850393700787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85" zoomScaleSheetLayoutView="85" zoomScalePageLayoutView="0" workbookViewId="0" topLeftCell="A1">
      <pane xSplit="2" ySplit="2" topLeftCell="C3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E21" sqref="E21"/>
    </sheetView>
  </sheetViews>
  <sheetFormatPr defaultColWidth="9.140625" defaultRowHeight="12.75"/>
  <cols>
    <col min="1" max="1" width="3.140625" style="140" customWidth="1"/>
    <col min="2" max="2" width="54.7109375" style="115" customWidth="1"/>
    <col min="3" max="3" width="1.7109375" style="132" customWidth="1"/>
    <col min="4" max="6" width="11.7109375" style="136" customWidth="1"/>
    <col min="7" max="7" width="12.421875" style="132" customWidth="1"/>
    <col min="8" max="8" width="1.7109375" style="132" customWidth="1"/>
    <col min="9" max="9" width="11.7109375" style="136" customWidth="1"/>
    <col min="10" max="16384" width="9.140625" style="132" customWidth="1"/>
  </cols>
  <sheetData>
    <row r="1" spans="1:9" ht="18">
      <c r="A1" s="185" t="s">
        <v>13</v>
      </c>
      <c r="B1" s="131"/>
      <c r="D1" s="251">
        <v>2015</v>
      </c>
      <c r="E1" s="251"/>
      <c r="F1" s="251"/>
      <c r="G1" s="251"/>
      <c r="I1" s="222">
        <v>2016</v>
      </c>
    </row>
    <row r="2" spans="1:9" ht="27.75" customHeight="1">
      <c r="A2" s="153" t="s">
        <v>114</v>
      </c>
      <c r="B2" s="133"/>
      <c r="D2" s="236" t="s">
        <v>0</v>
      </c>
      <c r="E2" s="236" t="s">
        <v>1</v>
      </c>
      <c r="F2" s="236" t="s">
        <v>2</v>
      </c>
      <c r="G2" s="236" t="s">
        <v>14</v>
      </c>
      <c r="I2" s="236" t="s">
        <v>0</v>
      </c>
    </row>
    <row r="3" spans="1:7" ht="13.5" thickBot="1">
      <c r="A3" s="134"/>
      <c r="B3" s="135"/>
      <c r="G3" s="136"/>
    </row>
    <row r="4" spans="1:9" s="139" customFormat="1" ht="25.5" customHeight="1" thickBot="1">
      <c r="A4" s="254" t="s">
        <v>133</v>
      </c>
      <c r="B4" s="254" t="s">
        <v>66</v>
      </c>
      <c r="D4" s="231">
        <v>839</v>
      </c>
      <c r="E4" s="231">
        <v>784</v>
      </c>
      <c r="F4" s="231">
        <v>805</v>
      </c>
      <c r="G4" s="231">
        <v>573</v>
      </c>
      <c r="I4" s="231">
        <v>702</v>
      </c>
    </row>
    <row r="5" spans="1:9" ht="12.75">
      <c r="A5" s="227"/>
      <c r="B5" s="228" t="s">
        <v>134</v>
      </c>
      <c r="D5" s="122">
        <v>-121</v>
      </c>
      <c r="E5" s="122">
        <v>-126</v>
      </c>
      <c r="F5" s="122">
        <v>-79</v>
      </c>
      <c r="G5" s="122">
        <v>-62</v>
      </c>
      <c r="I5" s="122">
        <v>-17</v>
      </c>
    </row>
    <row r="6" spans="1:9" s="136" customFormat="1" ht="13.5" thickBot="1">
      <c r="A6" s="210"/>
      <c r="B6" s="228" t="s">
        <v>135</v>
      </c>
      <c r="D6" s="122">
        <v>-51</v>
      </c>
      <c r="E6" s="122">
        <v>33</v>
      </c>
      <c r="F6" s="122">
        <v>-18</v>
      </c>
      <c r="G6" s="122">
        <v>-40</v>
      </c>
      <c r="I6" s="122">
        <v>-53</v>
      </c>
    </row>
    <row r="7" spans="1:9" s="139" customFormat="1" ht="13.5" thickBot="1">
      <c r="A7" s="253" t="s">
        <v>136</v>
      </c>
      <c r="B7" s="253"/>
      <c r="D7" s="232">
        <f>SUM(D4:D6)</f>
        <v>667</v>
      </c>
      <c r="E7" s="232">
        <f>SUM(E4:E6)</f>
        <v>691</v>
      </c>
      <c r="F7" s="232">
        <f>SUM(F4:F6)</f>
        <v>708</v>
      </c>
      <c r="G7" s="232">
        <f>SUM(G4:G6)</f>
        <v>471</v>
      </c>
      <c r="I7" s="232">
        <f>SUM(I4:I6)</f>
        <v>632</v>
      </c>
    </row>
    <row r="8" spans="1:9" s="137" customFormat="1" ht="12.75">
      <c r="A8" s="210"/>
      <c r="B8" s="228" t="s">
        <v>137</v>
      </c>
      <c r="D8" s="224">
        <v>-321</v>
      </c>
      <c r="E8" s="224">
        <v>-419</v>
      </c>
      <c r="F8" s="122">
        <v>-398</v>
      </c>
      <c r="G8" s="122">
        <v>-860</v>
      </c>
      <c r="I8" s="224">
        <v>-377</v>
      </c>
    </row>
    <row r="9" spans="1:9" s="137" customFormat="1" ht="12.75">
      <c r="A9" s="210"/>
      <c r="B9" s="228" t="s">
        <v>138</v>
      </c>
      <c r="D9" s="224">
        <v>-216</v>
      </c>
      <c r="E9" s="224">
        <v>36</v>
      </c>
      <c r="F9" s="122">
        <v>-21</v>
      </c>
      <c r="G9" s="122">
        <v>463</v>
      </c>
      <c r="I9" s="224">
        <v>-350</v>
      </c>
    </row>
    <row r="10" spans="1:9" s="137" customFormat="1" ht="12.75">
      <c r="A10" s="210"/>
      <c r="B10" s="228" t="s">
        <v>176</v>
      </c>
      <c r="D10" s="224">
        <v>-200</v>
      </c>
      <c r="E10" s="224">
        <v>-228</v>
      </c>
      <c r="F10" s="122">
        <v>-313</v>
      </c>
      <c r="G10" s="122">
        <v>741</v>
      </c>
      <c r="I10" s="224">
        <v>-3148</v>
      </c>
    </row>
    <row r="11" spans="1:9" s="137" customFormat="1" ht="22.5">
      <c r="A11" s="210"/>
      <c r="B11" s="228" t="s">
        <v>139</v>
      </c>
      <c r="D11" s="224">
        <v>7</v>
      </c>
      <c r="E11" s="122">
        <v>-2</v>
      </c>
      <c r="F11" s="122">
        <v>-3</v>
      </c>
      <c r="G11" s="122">
        <v>6</v>
      </c>
      <c r="I11" s="224">
        <v>12</v>
      </c>
    </row>
    <row r="12" spans="1:9" s="136" customFormat="1" ht="13.5" thickBot="1">
      <c r="A12" s="210"/>
      <c r="B12" s="228" t="s">
        <v>140</v>
      </c>
      <c r="D12" s="224">
        <v>15</v>
      </c>
      <c r="E12" s="122">
        <v>73</v>
      </c>
      <c r="F12" s="122">
        <v>16</v>
      </c>
      <c r="G12" s="122">
        <v>39</v>
      </c>
      <c r="I12" s="224">
        <v>25</v>
      </c>
    </row>
    <row r="13" spans="1:9" s="139" customFormat="1" ht="13.5" thickBot="1">
      <c r="A13" s="252" t="s">
        <v>178</v>
      </c>
      <c r="B13" s="252"/>
      <c r="D13" s="225">
        <f>SUM(D7:D12)</f>
        <v>-48</v>
      </c>
      <c r="E13" s="225">
        <f>SUM(E7:E12)</f>
        <v>151</v>
      </c>
      <c r="F13" s="225">
        <f>SUM(F7:F12)</f>
        <v>-11</v>
      </c>
      <c r="G13" s="225">
        <f>SUM(G7:G12)</f>
        <v>860</v>
      </c>
      <c r="I13" s="225">
        <f>SUM(I7:I12)</f>
        <v>-3206</v>
      </c>
    </row>
    <row r="14" spans="1:9" s="137" customFormat="1" ht="13.5" thickBot="1">
      <c r="A14" s="210"/>
      <c r="B14" s="228" t="s">
        <v>176</v>
      </c>
      <c r="D14" s="122">
        <v>200</v>
      </c>
      <c r="E14" s="122">
        <v>228</v>
      </c>
      <c r="F14" s="122">
        <f>-F10</f>
        <v>313</v>
      </c>
      <c r="G14" s="122">
        <v>-741</v>
      </c>
      <c r="I14" s="122">
        <v>3148</v>
      </c>
    </row>
    <row r="15" spans="1:9" s="139" customFormat="1" ht="13.5" thickBot="1">
      <c r="A15" s="252" t="s">
        <v>179</v>
      </c>
      <c r="B15" s="252"/>
      <c r="D15" s="225">
        <f>SUM(D13:D14)</f>
        <v>152</v>
      </c>
      <c r="E15" s="225">
        <f>SUM(E13:E14)</f>
        <v>379</v>
      </c>
      <c r="F15" s="225">
        <f>SUM(F13:F14)</f>
        <v>302</v>
      </c>
      <c r="G15" s="225">
        <f>SUM(G13:G14)</f>
        <v>119</v>
      </c>
      <c r="I15" s="225">
        <f>SUM(I13:I14)</f>
        <v>-58</v>
      </c>
    </row>
    <row r="16" spans="1:9" s="137" customFormat="1" ht="12.75">
      <c r="A16" s="115"/>
      <c r="B16" s="138"/>
      <c r="D16" s="122"/>
      <c r="E16" s="122"/>
      <c r="F16" s="122"/>
      <c r="G16" s="122"/>
      <c r="I16" s="122"/>
    </row>
    <row r="17" spans="1:9" ht="12.75">
      <c r="A17" s="210"/>
      <c r="D17" s="141"/>
      <c r="E17" s="141"/>
      <c r="F17" s="141"/>
      <c r="I17" s="141"/>
    </row>
    <row r="18" ht="12.75">
      <c r="A18" s="207"/>
    </row>
    <row r="19" spans="1:7" ht="12.75">
      <c r="A19" s="210"/>
      <c r="G19" s="164"/>
    </row>
  </sheetData>
  <sheetProtection/>
  <mergeCells count="5">
    <mergeCell ref="A13:B13"/>
    <mergeCell ref="A7:B7"/>
    <mergeCell ref="A4:B4"/>
    <mergeCell ref="D1:G1"/>
    <mergeCell ref="A15:B15"/>
  </mergeCells>
  <printOptions/>
  <pageMargins left="0.1968503937007874" right="0.1968503937007874" top="0.35433070866141736" bottom="0.3937007874015748" header="0.1968503937007874" footer="0.2362204724409449"/>
  <pageSetup fitToHeight="0" fitToWidth="0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view="pageBreakPreview" zoomScale="75" zoomScaleNormal="70" zoomScaleSheetLayoutView="75" zoomScalePageLayoutView="0" workbookViewId="0" topLeftCell="A1">
      <selection activeCell="H39" sqref="H39"/>
    </sheetView>
  </sheetViews>
  <sheetFormatPr defaultColWidth="9.140625" defaultRowHeight="12.75"/>
  <cols>
    <col min="1" max="1" width="2.8515625" style="6" customWidth="1"/>
    <col min="2" max="2" width="2.8515625" style="3" customWidth="1"/>
    <col min="3" max="3" width="2.8515625" style="4" customWidth="1"/>
    <col min="4" max="5" width="2.8515625" style="5" customWidth="1"/>
    <col min="6" max="6" width="50.00390625" style="6" customWidth="1"/>
    <col min="7" max="7" width="0.9921875" style="6" customWidth="1"/>
    <col min="8" max="11" width="11.421875" style="7" customWidth="1"/>
    <col min="12" max="12" width="0.9921875" style="6" customWidth="1"/>
    <col min="13" max="13" width="11.421875" style="7" customWidth="1"/>
    <col min="14" max="16384" width="9.140625" style="56" customWidth="1"/>
  </cols>
  <sheetData>
    <row r="2" spans="2:13" ht="18">
      <c r="B2" s="249" t="s">
        <v>13</v>
      </c>
      <c r="C2" s="249"/>
      <c r="D2" s="249"/>
      <c r="E2" s="249"/>
      <c r="F2" s="249"/>
      <c r="H2" s="251">
        <v>2015</v>
      </c>
      <c r="I2" s="251"/>
      <c r="J2" s="251"/>
      <c r="K2" s="251"/>
      <c r="M2" s="222">
        <v>2016</v>
      </c>
    </row>
    <row r="3" spans="2:13" ht="12.75">
      <c r="B3" s="255"/>
      <c r="C3" s="255"/>
      <c r="D3" s="255"/>
      <c r="E3" s="255"/>
      <c r="F3" s="255"/>
      <c r="H3" s="8" t="s">
        <v>0</v>
      </c>
      <c r="I3" s="8" t="s">
        <v>1</v>
      </c>
      <c r="J3" s="8" t="s">
        <v>2</v>
      </c>
      <c r="K3" s="8" t="s">
        <v>14</v>
      </c>
      <c r="M3" s="8" t="s">
        <v>0</v>
      </c>
    </row>
    <row r="4" spans="2:13" ht="15">
      <c r="B4" s="1"/>
      <c r="C4" s="1"/>
      <c r="D4" s="1"/>
      <c r="E4" s="1"/>
      <c r="F4" s="1"/>
      <c r="H4" s="9"/>
      <c r="I4" s="9"/>
      <c r="J4" s="9"/>
      <c r="K4" s="9"/>
      <c r="M4" s="9"/>
    </row>
    <row r="5" spans="1:13" ht="23.25">
      <c r="A5" s="7"/>
      <c r="B5" s="10" t="s">
        <v>18</v>
      </c>
      <c r="F5" s="7"/>
      <c r="G5" s="7"/>
      <c r="H5" s="9"/>
      <c r="I5" s="9"/>
      <c r="J5" s="9"/>
      <c r="K5" s="9"/>
      <c r="L5" s="7"/>
      <c r="M5" s="9"/>
    </row>
    <row r="6" spans="1:13" ht="12.75">
      <c r="A6" s="7"/>
      <c r="F6" s="7"/>
      <c r="G6" s="7"/>
      <c r="H6" s="9"/>
      <c r="I6" s="9"/>
      <c r="J6" s="9"/>
      <c r="K6" s="9"/>
      <c r="L6" s="7"/>
      <c r="M6" s="9"/>
    </row>
    <row r="7" spans="1:13" ht="12.75">
      <c r="A7" s="4"/>
      <c r="B7" s="11"/>
      <c r="C7" s="12"/>
      <c r="D7" s="13"/>
      <c r="E7" s="13"/>
      <c r="F7" s="14"/>
      <c r="G7" s="4"/>
      <c r="H7" s="16"/>
      <c r="I7" s="16"/>
      <c r="J7" s="16"/>
      <c r="K7" s="16"/>
      <c r="L7" s="4"/>
      <c r="M7" s="16"/>
    </row>
    <row r="8" spans="1:13" ht="12.75">
      <c r="A8" s="26"/>
      <c r="B8" s="57" t="s">
        <v>6</v>
      </c>
      <c r="C8" s="58"/>
      <c r="D8" s="59"/>
      <c r="E8" s="4"/>
      <c r="F8" s="31"/>
      <c r="G8" s="4"/>
      <c r="H8" s="24">
        <v>72</v>
      </c>
      <c r="I8" s="24">
        <v>54</v>
      </c>
      <c r="J8" s="36">
        <v>54</v>
      </c>
      <c r="K8" s="36">
        <v>37</v>
      </c>
      <c r="L8" s="4"/>
      <c r="M8" s="24">
        <v>34</v>
      </c>
    </row>
    <row r="9" spans="1:13" ht="12.75">
      <c r="A9" s="32"/>
      <c r="B9" s="5" t="s">
        <v>19</v>
      </c>
      <c r="C9" s="33"/>
      <c r="D9" s="34"/>
      <c r="E9" s="35"/>
      <c r="F9" s="31"/>
      <c r="G9" s="35"/>
      <c r="H9" s="24">
        <v>57</v>
      </c>
      <c r="I9" s="24">
        <v>76</v>
      </c>
      <c r="J9" s="36">
        <v>80</v>
      </c>
      <c r="K9" s="36">
        <v>89</v>
      </c>
      <c r="L9" s="35"/>
      <c r="M9" s="24">
        <v>86</v>
      </c>
    </row>
    <row r="10" spans="1:13" ht="12.75">
      <c r="A10" s="32"/>
      <c r="B10" s="5" t="s">
        <v>105</v>
      </c>
      <c r="C10" s="33"/>
      <c r="D10" s="34"/>
      <c r="E10" s="35"/>
      <c r="F10" s="31"/>
      <c r="G10" s="35"/>
      <c r="H10" s="24">
        <v>4184</v>
      </c>
      <c r="I10" s="24">
        <v>4415</v>
      </c>
      <c r="J10" s="36">
        <v>4905</v>
      </c>
      <c r="K10" s="36">
        <v>4122</v>
      </c>
      <c r="L10" s="35"/>
      <c r="M10" s="24">
        <v>7350</v>
      </c>
    </row>
    <row r="11" spans="2:13" s="60" customFormat="1" ht="12.75">
      <c r="B11" s="61" t="s">
        <v>7</v>
      </c>
      <c r="C11" s="62"/>
      <c r="D11" s="61"/>
      <c r="E11" s="63"/>
      <c r="F11" s="64"/>
      <c r="G11" s="66"/>
      <c r="H11" s="65">
        <f>SUM(H8:H10)</f>
        <v>4313</v>
      </c>
      <c r="I11" s="65">
        <f>SUM(I8:I10)</f>
        <v>4545</v>
      </c>
      <c r="J11" s="65">
        <f>SUM(J8:J10)</f>
        <v>5039</v>
      </c>
      <c r="K11" s="65">
        <f>SUM(K8:K10)</f>
        <v>4248</v>
      </c>
      <c r="L11" s="66"/>
      <c r="M11" s="65">
        <v>7470</v>
      </c>
    </row>
    <row r="12" spans="1:13" ht="12.75">
      <c r="A12" s="32"/>
      <c r="B12" s="5" t="s">
        <v>8</v>
      </c>
      <c r="C12" s="41"/>
      <c r="E12" s="35"/>
      <c r="F12" s="42"/>
      <c r="G12" s="35"/>
      <c r="H12" s="24">
        <v>278</v>
      </c>
      <c r="I12" s="24">
        <v>44</v>
      </c>
      <c r="J12" s="37">
        <v>12</v>
      </c>
      <c r="K12" s="37">
        <v>12</v>
      </c>
      <c r="L12" s="35"/>
      <c r="M12" s="24">
        <v>133</v>
      </c>
    </row>
    <row r="13" spans="2:13" s="60" customFormat="1" ht="12.75">
      <c r="B13" s="61" t="s">
        <v>9</v>
      </c>
      <c r="C13" s="62"/>
      <c r="D13" s="61"/>
      <c r="E13" s="63"/>
      <c r="F13" s="64"/>
      <c r="G13" s="66"/>
      <c r="H13" s="65">
        <f>SUM(H11:H12)</f>
        <v>4591</v>
      </c>
      <c r="I13" s="65">
        <f>SUM(I11:I12)</f>
        <v>4589</v>
      </c>
      <c r="J13" s="65">
        <f>SUM(J11:J12)</f>
        <v>5051</v>
      </c>
      <c r="K13" s="65">
        <f>SUM(K11:K12)</f>
        <v>4260</v>
      </c>
      <c r="L13" s="66"/>
      <c r="M13" s="65">
        <v>7603</v>
      </c>
    </row>
    <row r="14" spans="1:13" ht="12.75">
      <c r="A14" s="32"/>
      <c r="B14" s="5" t="s">
        <v>10</v>
      </c>
      <c r="C14" s="41"/>
      <c r="D14" s="35"/>
      <c r="E14" s="35"/>
      <c r="F14" s="42"/>
      <c r="G14" s="35"/>
      <c r="H14" s="24">
        <v>200</v>
      </c>
      <c r="I14" s="37">
        <v>460</v>
      </c>
      <c r="J14" s="37">
        <v>231</v>
      </c>
      <c r="K14" s="37">
        <v>266</v>
      </c>
      <c r="L14" s="35"/>
      <c r="M14" s="24">
        <v>297</v>
      </c>
    </row>
    <row r="15" spans="2:13" s="60" customFormat="1" ht="12.75">
      <c r="B15" s="61" t="s">
        <v>11</v>
      </c>
      <c r="C15" s="62"/>
      <c r="D15" s="61"/>
      <c r="E15" s="63"/>
      <c r="F15" s="64"/>
      <c r="G15" s="66"/>
      <c r="H15" s="65">
        <f>SUM(H14:H14)</f>
        <v>200</v>
      </c>
      <c r="I15" s="65">
        <f>SUM(I14:I14)</f>
        <v>460</v>
      </c>
      <c r="J15" s="65">
        <f>SUM(J14:J14)</f>
        <v>231</v>
      </c>
      <c r="K15" s="65">
        <f>SUM(K14:K14)</f>
        <v>266</v>
      </c>
      <c r="L15" s="66"/>
      <c r="M15" s="65">
        <v>297</v>
      </c>
    </row>
    <row r="16" spans="1:13" ht="12.75">
      <c r="A16" s="32"/>
      <c r="B16" s="5" t="s">
        <v>5</v>
      </c>
      <c r="C16" s="33"/>
      <c r="E16" s="35"/>
      <c r="F16" s="42"/>
      <c r="G16" s="35"/>
      <c r="H16" s="24">
        <v>-121</v>
      </c>
      <c r="I16" s="37">
        <v>-60</v>
      </c>
      <c r="J16" s="37">
        <v>-55</v>
      </c>
      <c r="K16" s="37">
        <v>-83</v>
      </c>
      <c r="L16" s="35"/>
      <c r="M16" s="24">
        <v>-122</v>
      </c>
    </row>
    <row r="17" spans="2:13" s="60" customFormat="1" ht="12.75">
      <c r="B17" s="61" t="s">
        <v>12</v>
      </c>
      <c r="C17" s="62"/>
      <c r="D17" s="61"/>
      <c r="E17" s="63"/>
      <c r="F17" s="64"/>
      <c r="G17" s="66"/>
      <c r="H17" s="223">
        <f>H13-H15+H16</f>
        <v>4270</v>
      </c>
      <c r="I17" s="223">
        <f>I13-I15+I16</f>
        <v>4069</v>
      </c>
      <c r="J17" s="223">
        <f>J13-J15+J16</f>
        <v>4765</v>
      </c>
      <c r="K17" s="223">
        <f>K13-K15+K16</f>
        <v>3911</v>
      </c>
      <c r="L17" s="66"/>
      <c r="M17" s="223">
        <v>7184</v>
      </c>
    </row>
    <row r="18" spans="1:13" ht="12.75">
      <c r="A18" s="38"/>
      <c r="B18" s="67" t="s">
        <v>20</v>
      </c>
      <c r="C18" s="68"/>
      <c r="D18" s="67"/>
      <c r="E18" s="69"/>
      <c r="F18" s="70"/>
      <c r="G18" s="72"/>
      <c r="H18" s="71">
        <v>0.25</v>
      </c>
      <c r="I18" s="71">
        <v>0.25</v>
      </c>
      <c r="J18" s="71">
        <v>0.28</v>
      </c>
      <c r="K18" s="71">
        <v>0.25</v>
      </c>
      <c r="L18" s="72"/>
      <c r="M18" s="71">
        <v>0.37</v>
      </c>
    </row>
    <row r="20" ht="12.75">
      <c r="B20" s="3" t="s">
        <v>21</v>
      </c>
    </row>
    <row r="21" spans="2:13" ht="12.75">
      <c r="B21" s="85" t="s">
        <v>22</v>
      </c>
      <c r="C21" s="237"/>
      <c r="D21" s="238"/>
      <c r="E21" s="238"/>
      <c r="F21" s="239"/>
      <c r="G21" s="73"/>
      <c r="H21" s="240">
        <v>1</v>
      </c>
      <c r="I21" s="240">
        <v>1</v>
      </c>
      <c r="J21" s="240">
        <v>1</v>
      </c>
      <c r="K21" s="240">
        <v>1</v>
      </c>
      <c r="L21" s="73"/>
      <c r="M21" s="240">
        <v>1</v>
      </c>
    </row>
    <row r="23" spans="2:13" ht="12.75">
      <c r="B23" s="3" t="s">
        <v>23</v>
      </c>
      <c r="H23" s="74">
        <v>1.2</v>
      </c>
      <c r="I23" s="74">
        <v>2.2</v>
      </c>
      <c r="J23" s="74">
        <v>1.5</v>
      </c>
      <c r="K23" s="74">
        <v>2.8</v>
      </c>
      <c r="M23" s="74">
        <v>15.1</v>
      </c>
    </row>
    <row r="24" spans="2:13" ht="13.5" thickBot="1">
      <c r="B24" s="75"/>
      <c r="C24" s="53"/>
      <c r="D24" s="55"/>
      <c r="E24" s="55"/>
      <c r="F24" s="76"/>
      <c r="H24" s="76"/>
      <c r="I24" s="76"/>
      <c r="J24" s="76"/>
      <c r="K24" s="76"/>
      <c r="M24" s="76"/>
    </row>
    <row r="25" ht="13.5" thickTop="1"/>
    <row r="26" ht="12.75">
      <c r="B26" s="35" t="s">
        <v>24</v>
      </c>
    </row>
  </sheetData>
  <sheetProtection/>
  <mergeCells count="2">
    <mergeCell ref="B2:F3"/>
    <mergeCell ref="H2:K2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8"/>
  <sheetViews>
    <sheetView tabSelected="1" view="pageBreakPreview" zoomScale="85" zoomScaleSheetLayoutView="85" zoomScalePageLayoutView="0" workbookViewId="0" topLeftCell="A1">
      <pane xSplit="1" ySplit="3" topLeftCell="B75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F82" sqref="F82:G82"/>
    </sheetView>
  </sheetViews>
  <sheetFormatPr defaultColWidth="9.140625" defaultRowHeight="12.75"/>
  <cols>
    <col min="1" max="1" width="52.7109375" style="56" customWidth="1"/>
    <col min="2" max="2" width="0.9921875" style="78" customWidth="1"/>
    <col min="3" max="3" width="10.8515625" style="56" customWidth="1"/>
    <col min="4" max="4" width="0.9921875" style="78" customWidth="1"/>
    <col min="5" max="7" width="11.00390625" style="56" customWidth="1"/>
    <col min="8" max="8" width="10.8515625" style="56" customWidth="1"/>
    <col min="9" max="9" width="0.9921875" style="78" customWidth="1"/>
    <col min="10" max="10" width="11.00390625" style="56" customWidth="1"/>
    <col min="11" max="16384" width="9.140625" style="56" customWidth="1"/>
  </cols>
  <sheetData>
    <row r="1" ht="12.75">
      <c r="A1" s="77" t="s">
        <v>73</v>
      </c>
    </row>
    <row r="2" spans="1:10" ht="18">
      <c r="A2" s="256" t="s">
        <v>83</v>
      </c>
      <c r="B2" s="7"/>
      <c r="C2" s="234">
        <v>2014</v>
      </c>
      <c r="D2" s="7"/>
      <c r="E2" s="261">
        <v>2015</v>
      </c>
      <c r="F2" s="261"/>
      <c r="G2" s="261"/>
      <c r="H2" s="261"/>
      <c r="I2" s="7"/>
      <c r="J2" s="234">
        <v>2016</v>
      </c>
    </row>
    <row r="3" spans="1:10" ht="12.75">
      <c r="A3" s="257"/>
      <c r="B3" s="7"/>
      <c r="C3" s="8" t="s">
        <v>14</v>
      </c>
      <c r="D3" s="7"/>
      <c r="E3" s="8" t="s">
        <v>0</v>
      </c>
      <c r="F3" s="8" t="s">
        <v>1</v>
      </c>
      <c r="G3" s="8" t="s">
        <v>2</v>
      </c>
      <c r="H3" s="8" t="s">
        <v>14</v>
      </c>
      <c r="I3" s="7"/>
      <c r="J3" s="8" t="s">
        <v>0</v>
      </c>
    </row>
    <row r="4" spans="1:10" ht="12.75">
      <c r="A4" s="79"/>
      <c r="B4" s="7"/>
      <c r="C4" s="9"/>
      <c r="D4" s="7"/>
      <c r="E4" s="9"/>
      <c r="F4" s="9"/>
      <c r="G4" s="9"/>
      <c r="H4" s="9"/>
      <c r="I4" s="7"/>
      <c r="J4" s="9"/>
    </row>
    <row r="5" spans="1:13" s="81" customFormat="1" ht="14.25">
      <c r="A5" s="80" t="s">
        <v>169</v>
      </c>
      <c r="C5" s="91">
        <v>539</v>
      </c>
      <c r="E5" s="91">
        <v>591</v>
      </c>
      <c r="F5" s="91">
        <v>627</v>
      </c>
      <c r="G5" s="91">
        <v>667</v>
      </c>
      <c r="H5" s="91">
        <v>728</v>
      </c>
      <c r="J5" s="91">
        <v>766</v>
      </c>
      <c r="K5" s="204"/>
      <c r="L5" s="204"/>
      <c r="M5" s="204"/>
    </row>
    <row r="6" spans="1:13" ht="12.75">
      <c r="A6" s="79"/>
      <c r="B6" s="7"/>
      <c r="C6" s="9"/>
      <c r="D6" s="7"/>
      <c r="E6" s="9"/>
      <c r="F6" s="9"/>
      <c r="G6" s="9"/>
      <c r="H6" s="9"/>
      <c r="I6" s="7"/>
      <c r="J6" s="9"/>
      <c r="K6" s="204"/>
      <c r="L6" s="204"/>
      <c r="M6" s="204"/>
    </row>
    <row r="7" spans="1:13" ht="12.75">
      <c r="A7" s="80" t="s">
        <v>82</v>
      </c>
      <c r="B7" s="7"/>
      <c r="C7" s="9"/>
      <c r="D7" s="7"/>
      <c r="E7" s="9"/>
      <c r="F7" s="9"/>
      <c r="G7" s="9"/>
      <c r="H7" s="9"/>
      <c r="I7" s="7"/>
      <c r="J7" s="9"/>
      <c r="K7" s="204"/>
      <c r="L7" s="204"/>
      <c r="M7" s="204"/>
    </row>
    <row r="8" spans="1:13" s="81" customFormat="1" ht="12.75">
      <c r="A8" s="94" t="s">
        <v>113</v>
      </c>
      <c r="C8" s="91">
        <v>3974</v>
      </c>
      <c r="D8" s="91"/>
      <c r="E8" s="91">
        <v>3880</v>
      </c>
      <c r="F8" s="91">
        <v>3780</v>
      </c>
      <c r="G8" s="91">
        <v>3681</v>
      </c>
      <c r="H8" s="91">
        <v>3580</v>
      </c>
      <c r="I8" s="91"/>
      <c r="J8" s="91">
        <v>3487</v>
      </c>
      <c r="K8" s="204"/>
      <c r="L8" s="204"/>
      <c r="M8" s="204"/>
    </row>
    <row r="9" spans="1:13" s="81" customFormat="1" ht="12.75">
      <c r="A9" s="94" t="s">
        <v>71</v>
      </c>
      <c r="C9" s="91">
        <v>538</v>
      </c>
      <c r="E9" s="91">
        <v>555</v>
      </c>
      <c r="F9" s="91">
        <v>567</v>
      </c>
      <c r="G9" s="91">
        <v>587</v>
      </c>
      <c r="H9" s="91">
        <v>614</v>
      </c>
      <c r="J9" s="91">
        <v>633</v>
      </c>
      <c r="K9" s="204"/>
      <c r="L9" s="204"/>
      <c r="M9" s="204"/>
    </row>
    <row r="10" spans="1:13" s="78" customFormat="1" ht="12.75">
      <c r="A10" s="98" t="s">
        <v>25</v>
      </c>
      <c r="B10" s="103"/>
      <c r="C10" s="103">
        <v>4512</v>
      </c>
      <c r="D10" s="103"/>
      <c r="E10" s="103">
        <v>4435</v>
      </c>
      <c r="F10" s="103">
        <v>4347</v>
      </c>
      <c r="G10" s="103">
        <v>4268</v>
      </c>
      <c r="H10" s="103">
        <v>4194</v>
      </c>
      <c r="I10" s="103"/>
      <c r="J10" s="103">
        <v>4120</v>
      </c>
      <c r="K10" s="204"/>
      <c r="L10" s="204"/>
      <c r="M10" s="204"/>
    </row>
    <row r="11" spans="1:13" ht="12.75">
      <c r="A11" s="79"/>
      <c r="B11" s="7"/>
      <c r="C11" s="9"/>
      <c r="D11" s="7"/>
      <c r="E11" s="9"/>
      <c r="F11" s="9"/>
      <c r="G11" s="9"/>
      <c r="H11" s="9"/>
      <c r="I11" s="7"/>
      <c r="J11" s="9"/>
      <c r="K11" s="204"/>
      <c r="L11" s="204"/>
      <c r="M11" s="204"/>
    </row>
    <row r="12" spans="1:13" ht="12.75">
      <c r="A12" s="80" t="s">
        <v>79</v>
      </c>
      <c r="B12" s="7"/>
      <c r="C12" s="9"/>
      <c r="D12" s="7"/>
      <c r="E12" s="9"/>
      <c r="F12" s="9"/>
      <c r="G12" s="9"/>
      <c r="H12" s="9"/>
      <c r="I12" s="7"/>
      <c r="J12" s="9"/>
      <c r="K12" s="204"/>
      <c r="L12" s="204"/>
      <c r="M12" s="204"/>
    </row>
    <row r="13" spans="1:13" s="81" customFormat="1" ht="12.75">
      <c r="A13" s="94" t="s">
        <v>93</v>
      </c>
      <c r="C13" s="91">
        <v>1959</v>
      </c>
      <c r="E13" s="91">
        <v>1902</v>
      </c>
      <c r="F13" s="91">
        <v>1850</v>
      </c>
      <c r="G13" s="91">
        <v>1794</v>
      </c>
      <c r="H13" s="91">
        <v>1734</v>
      </c>
      <c r="J13" s="91">
        <v>1669</v>
      </c>
      <c r="K13" s="204"/>
      <c r="L13" s="204"/>
      <c r="M13" s="204"/>
    </row>
    <row r="14" spans="1:13" s="81" customFormat="1" ht="12.75">
      <c r="A14" s="94" t="s">
        <v>115</v>
      </c>
      <c r="C14" s="91">
        <v>174</v>
      </c>
      <c r="E14" s="91">
        <v>207</v>
      </c>
      <c r="F14" s="190">
        <v>232</v>
      </c>
      <c r="G14" s="190">
        <v>271</v>
      </c>
      <c r="H14" s="91">
        <v>316</v>
      </c>
      <c r="J14" s="91">
        <v>366</v>
      </c>
      <c r="K14" s="204"/>
      <c r="L14" s="204"/>
      <c r="M14" s="204"/>
    </row>
    <row r="15" spans="1:13" s="81" customFormat="1" ht="12.75">
      <c r="A15" s="94" t="s">
        <v>72</v>
      </c>
      <c r="C15" s="91">
        <v>108</v>
      </c>
      <c r="E15" s="91">
        <v>89</v>
      </c>
      <c r="F15" s="91">
        <v>77</v>
      </c>
      <c r="G15" s="91">
        <v>66</v>
      </c>
      <c r="H15" s="91">
        <v>55</v>
      </c>
      <c r="J15" s="91">
        <v>44</v>
      </c>
      <c r="K15" s="204"/>
      <c r="L15" s="204"/>
      <c r="M15" s="204"/>
    </row>
    <row r="16" spans="1:13" s="78" customFormat="1" ht="12.75">
      <c r="A16" s="98" t="s">
        <v>129</v>
      </c>
      <c r="B16" s="103"/>
      <c r="C16" s="103">
        <v>2241</v>
      </c>
      <c r="D16" s="103"/>
      <c r="E16" s="103">
        <v>2198</v>
      </c>
      <c r="F16" s="103">
        <v>2159</v>
      </c>
      <c r="G16" s="103">
        <v>2131</v>
      </c>
      <c r="H16" s="103">
        <v>2105</v>
      </c>
      <c r="I16" s="103"/>
      <c r="J16" s="103">
        <v>2079</v>
      </c>
      <c r="K16" s="204"/>
      <c r="L16" s="204"/>
      <c r="M16" s="204"/>
    </row>
    <row r="17" spans="6:13" ht="12.75">
      <c r="F17" s="147"/>
      <c r="G17" s="147"/>
      <c r="K17" s="204"/>
      <c r="L17" s="204"/>
      <c r="M17" s="204"/>
    </row>
    <row r="18" spans="1:13" s="78" customFormat="1" ht="12.75">
      <c r="A18" s="167" t="s">
        <v>63</v>
      </c>
      <c r="C18" s="93"/>
      <c r="E18" s="93"/>
      <c r="F18" s="93"/>
      <c r="G18" s="93"/>
      <c r="H18" s="93"/>
      <c r="J18" s="93"/>
      <c r="K18" s="204"/>
      <c r="L18" s="204"/>
      <c r="M18" s="204"/>
    </row>
    <row r="19" spans="1:13" s="78" customFormat="1" ht="12.75">
      <c r="A19" s="168" t="s">
        <v>64</v>
      </c>
      <c r="C19" s="90">
        <v>143</v>
      </c>
      <c r="E19" s="90">
        <v>150</v>
      </c>
      <c r="F19" s="90">
        <v>156</v>
      </c>
      <c r="G19" s="90">
        <v>169</v>
      </c>
      <c r="H19" s="90">
        <v>184</v>
      </c>
      <c r="J19" s="90">
        <v>200</v>
      </c>
      <c r="K19" s="204"/>
      <c r="L19" s="204"/>
      <c r="M19" s="204"/>
    </row>
    <row r="20" spans="1:13" s="78" customFormat="1" ht="12.75">
      <c r="A20" s="168" t="s">
        <v>65</v>
      </c>
      <c r="C20" s="90">
        <v>605</v>
      </c>
      <c r="E20" s="90">
        <v>606</v>
      </c>
      <c r="F20" s="90">
        <v>605</v>
      </c>
      <c r="G20" s="90">
        <v>605</v>
      </c>
      <c r="H20" s="90">
        <v>603</v>
      </c>
      <c r="J20" s="90">
        <v>597</v>
      </c>
      <c r="K20" s="204"/>
      <c r="L20" s="204"/>
      <c r="M20" s="204"/>
    </row>
    <row r="21" spans="1:13" s="78" customFormat="1" ht="12.75">
      <c r="A21" s="167" t="s">
        <v>104</v>
      </c>
      <c r="C21" s="93">
        <v>748</v>
      </c>
      <c r="E21" s="93">
        <v>756</v>
      </c>
      <c r="F21" s="93">
        <v>761</v>
      </c>
      <c r="G21" s="93">
        <v>774</v>
      </c>
      <c r="H21" s="93">
        <v>787</v>
      </c>
      <c r="J21" s="93">
        <v>797</v>
      </c>
      <c r="K21" s="204"/>
      <c r="L21" s="204"/>
      <c r="M21" s="204"/>
    </row>
    <row r="22" spans="1:13" s="78" customFormat="1" ht="12.75">
      <c r="A22" s="189" t="s">
        <v>119</v>
      </c>
      <c r="C22" s="90">
        <v>150</v>
      </c>
      <c r="E22" s="90">
        <v>158</v>
      </c>
      <c r="F22" s="191">
        <v>158</v>
      </c>
      <c r="G22" s="191">
        <v>164</v>
      </c>
      <c r="H22" s="90">
        <v>182</v>
      </c>
      <c r="J22" s="90">
        <v>190</v>
      </c>
      <c r="K22" s="204"/>
      <c r="L22" s="204"/>
      <c r="M22" s="204"/>
    </row>
    <row r="23" spans="1:13" s="78" customFormat="1" ht="12.75">
      <c r="A23" s="189"/>
      <c r="C23" s="90"/>
      <c r="E23" s="90"/>
      <c r="F23" s="90"/>
      <c r="G23" s="90"/>
      <c r="H23" s="90"/>
      <c r="J23" s="90"/>
      <c r="K23" s="204"/>
      <c r="L23" s="204"/>
      <c r="M23" s="204"/>
    </row>
    <row r="24" spans="1:13" s="78" customFormat="1" ht="12.75">
      <c r="A24" s="98" t="s">
        <v>100</v>
      </c>
      <c r="C24" s="90">
        <v>423</v>
      </c>
      <c r="E24" s="90">
        <v>441</v>
      </c>
      <c r="F24" s="90">
        <v>455</v>
      </c>
      <c r="G24" s="90">
        <v>478</v>
      </c>
      <c r="H24" s="90">
        <v>507</v>
      </c>
      <c r="J24" s="90">
        <v>531</v>
      </c>
      <c r="K24" s="204"/>
      <c r="L24" s="204"/>
      <c r="M24" s="204"/>
    </row>
    <row r="25" spans="1:13" s="78" customFormat="1" ht="12.75">
      <c r="A25" s="169"/>
      <c r="B25" s="142"/>
      <c r="C25" s="90"/>
      <c r="D25" s="142"/>
      <c r="E25" s="90"/>
      <c r="F25" s="90"/>
      <c r="G25" s="90"/>
      <c r="H25" s="90"/>
      <c r="I25" s="142"/>
      <c r="J25" s="90"/>
      <c r="K25" s="204"/>
      <c r="L25" s="204"/>
      <c r="M25" s="204"/>
    </row>
    <row r="26" spans="1:13" s="81" customFormat="1" ht="12.75">
      <c r="A26" s="98" t="s">
        <v>81</v>
      </c>
      <c r="K26" s="204"/>
      <c r="L26" s="204"/>
      <c r="M26" s="204"/>
    </row>
    <row r="27" spans="1:13" s="78" customFormat="1" ht="12.75">
      <c r="A27" s="172" t="s">
        <v>3</v>
      </c>
      <c r="C27" s="101">
        <v>7679</v>
      </c>
      <c r="E27" s="101">
        <v>7727</v>
      </c>
      <c r="F27" s="101">
        <v>7897</v>
      </c>
      <c r="G27" s="101">
        <v>8087</v>
      </c>
      <c r="H27" s="101">
        <v>8361</v>
      </c>
      <c r="J27" s="101">
        <v>8575</v>
      </c>
      <c r="K27" s="204"/>
      <c r="L27" s="204"/>
      <c r="M27" s="204"/>
    </row>
    <row r="28" spans="1:13" s="159" customFormat="1" ht="12.75">
      <c r="A28" s="173" t="s">
        <v>78</v>
      </c>
      <c r="C28" s="163">
        <v>2498</v>
      </c>
      <c r="E28" s="163">
        <v>2496</v>
      </c>
      <c r="F28" s="163">
        <v>2561</v>
      </c>
      <c r="G28" s="163">
        <v>2601</v>
      </c>
      <c r="H28" s="163">
        <v>2688</v>
      </c>
      <c r="J28" s="163">
        <v>2754</v>
      </c>
      <c r="K28" s="204"/>
      <c r="L28" s="204"/>
      <c r="M28" s="204"/>
    </row>
    <row r="29" spans="1:13" s="78" customFormat="1" ht="12.75">
      <c r="A29" s="172" t="s">
        <v>4</v>
      </c>
      <c r="C29" s="101">
        <v>7950</v>
      </c>
      <c r="E29" s="101">
        <v>7791</v>
      </c>
      <c r="F29" s="101">
        <v>7690</v>
      </c>
      <c r="G29" s="101">
        <v>7606</v>
      </c>
      <c r="H29" s="101">
        <v>7545</v>
      </c>
      <c r="J29" s="101">
        <v>7689</v>
      </c>
      <c r="K29" s="204"/>
      <c r="L29" s="204"/>
      <c r="M29" s="204"/>
    </row>
    <row r="30" spans="1:13" s="78" customFormat="1" ht="14.25">
      <c r="A30" s="98" t="s">
        <v>170</v>
      </c>
      <c r="B30" s="103"/>
      <c r="C30" s="103">
        <v>15629</v>
      </c>
      <c r="D30" s="103"/>
      <c r="E30" s="103">
        <v>15518</v>
      </c>
      <c r="F30" s="103">
        <v>15587</v>
      </c>
      <c r="G30" s="103">
        <v>15693</v>
      </c>
      <c r="H30" s="103">
        <v>15906</v>
      </c>
      <c r="I30" s="103"/>
      <c r="J30" s="103">
        <v>16264</v>
      </c>
      <c r="K30" s="204"/>
      <c r="L30" s="204"/>
      <c r="M30" s="204"/>
    </row>
    <row r="31" spans="1:13" s="78" customFormat="1" ht="12.75">
      <c r="A31" s="170" t="s">
        <v>180</v>
      </c>
      <c r="C31" s="171">
        <v>1512</v>
      </c>
      <c r="E31" s="171">
        <v>1590</v>
      </c>
      <c r="F31" s="146">
        <v>1693</v>
      </c>
      <c r="G31" s="146">
        <v>1806</v>
      </c>
      <c r="H31" s="171">
        <v>2001</v>
      </c>
      <c r="J31" s="171">
        <v>2229</v>
      </c>
      <c r="K31" s="204"/>
      <c r="L31" s="204"/>
      <c r="M31" s="204"/>
    </row>
    <row r="32" spans="1:13" ht="12.75">
      <c r="A32" s="80" t="s">
        <v>122</v>
      </c>
      <c r="B32" s="7"/>
      <c r="C32" s="9"/>
      <c r="D32" s="7"/>
      <c r="E32" s="9"/>
      <c r="F32" s="9"/>
      <c r="G32" s="9"/>
      <c r="H32" s="9"/>
      <c r="I32" s="7"/>
      <c r="J32" s="9"/>
      <c r="K32" s="204"/>
      <c r="L32" s="204"/>
      <c r="M32" s="204"/>
    </row>
    <row r="33" spans="1:13" s="78" customFormat="1" ht="12.75">
      <c r="A33" s="83" t="s">
        <v>116</v>
      </c>
      <c r="C33" s="84">
        <v>1046</v>
      </c>
      <c r="E33" s="84">
        <v>991</v>
      </c>
      <c r="F33" s="84">
        <v>933</v>
      </c>
      <c r="G33" s="84">
        <v>886</v>
      </c>
      <c r="H33" s="84">
        <v>832</v>
      </c>
      <c r="J33" s="84">
        <v>780</v>
      </c>
      <c r="K33" s="204"/>
      <c r="L33" s="204"/>
      <c r="M33" s="204"/>
    </row>
    <row r="34" spans="1:13" s="78" customFormat="1" ht="12.75">
      <c r="A34" s="83" t="s">
        <v>117</v>
      </c>
      <c r="C34" s="84">
        <v>280</v>
      </c>
      <c r="E34" s="84">
        <v>263</v>
      </c>
      <c r="F34" s="84">
        <v>261</v>
      </c>
      <c r="G34" s="84">
        <v>254</v>
      </c>
      <c r="H34" s="84">
        <v>245</v>
      </c>
      <c r="J34" s="84">
        <v>234</v>
      </c>
      <c r="K34" s="204"/>
      <c r="L34" s="204"/>
      <c r="M34" s="204"/>
    </row>
    <row r="35" spans="1:13" s="78" customFormat="1" ht="13.5" thickBot="1">
      <c r="A35" s="179" t="s">
        <v>28</v>
      </c>
      <c r="B35" s="92"/>
      <c r="C35" s="180">
        <v>152</v>
      </c>
      <c r="D35" s="92"/>
      <c r="E35" s="180">
        <v>146</v>
      </c>
      <c r="F35" s="180">
        <v>141</v>
      </c>
      <c r="G35" s="180">
        <v>136</v>
      </c>
      <c r="H35" s="180">
        <v>131</v>
      </c>
      <c r="I35" s="92"/>
      <c r="J35" s="180">
        <v>125</v>
      </c>
      <c r="K35" s="204"/>
      <c r="L35" s="204"/>
      <c r="M35" s="204"/>
    </row>
    <row r="36" spans="1:13" s="78" customFormat="1" ht="34.5" thickTop="1">
      <c r="A36" s="233" t="s">
        <v>171</v>
      </c>
      <c r="B36" s="92"/>
      <c r="C36" s="186"/>
      <c r="D36" s="92"/>
      <c r="E36" s="186"/>
      <c r="F36" s="186"/>
      <c r="G36" s="186"/>
      <c r="H36" s="186"/>
      <c r="I36" s="92"/>
      <c r="J36" s="186"/>
      <c r="K36" s="204"/>
      <c r="L36" s="204"/>
      <c r="M36" s="204"/>
    </row>
    <row r="37" spans="1:13" ht="12.75">
      <c r="A37" s="79"/>
      <c r="B37" s="7"/>
      <c r="C37" s="9"/>
      <c r="D37" s="7"/>
      <c r="E37" s="9"/>
      <c r="F37" s="9"/>
      <c r="G37" s="9"/>
      <c r="H37" s="9"/>
      <c r="I37" s="7"/>
      <c r="J37" s="9"/>
      <c r="K37" s="204"/>
      <c r="L37" s="204"/>
      <c r="M37" s="204"/>
    </row>
    <row r="38" spans="1:13" ht="18">
      <c r="A38" s="256" t="s">
        <v>84</v>
      </c>
      <c r="B38" s="7"/>
      <c r="C38" s="234">
        <v>2014</v>
      </c>
      <c r="D38" s="7"/>
      <c r="E38" s="261">
        <v>2015</v>
      </c>
      <c r="F38" s="261"/>
      <c r="G38" s="261"/>
      <c r="H38" s="261"/>
      <c r="I38" s="7"/>
      <c r="J38" s="234">
        <v>2016</v>
      </c>
      <c r="K38" s="204"/>
      <c r="L38" s="204"/>
      <c r="M38" s="204"/>
    </row>
    <row r="39" spans="1:13" ht="12.75">
      <c r="A39" s="257"/>
      <c r="B39" s="7"/>
      <c r="C39" s="8" t="s">
        <v>14</v>
      </c>
      <c r="D39" s="7"/>
      <c r="E39" s="8" t="s">
        <v>0</v>
      </c>
      <c r="F39" s="8" t="s">
        <v>1</v>
      </c>
      <c r="G39" s="8" t="s">
        <v>2</v>
      </c>
      <c r="H39" s="8" t="s">
        <v>14</v>
      </c>
      <c r="I39" s="7"/>
      <c r="J39" s="8" t="s">
        <v>0</v>
      </c>
      <c r="K39" s="204"/>
      <c r="L39" s="204"/>
      <c r="M39" s="204"/>
    </row>
    <row r="40" spans="1:13" ht="12.75">
      <c r="A40" s="79"/>
      <c r="B40" s="7"/>
      <c r="C40" s="9"/>
      <c r="D40" s="7"/>
      <c r="E40" s="9"/>
      <c r="F40" s="9"/>
      <c r="G40" s="9"/>
      <c r="H40" s="9"/>
      <c r="I40" s="7"/>
      <c r="J40" s="9"/>
      <c r="K40" s="204"/>
      <c r="L40" s="204"/>
      <c r="M40" s="204"/>
    </row>
    <row r="41" spans="1:13" s="78" customFormat="1" ht="12.75">
      <c r="A41" s="86" t="s">
        <v>131</v>
      </c>
      <c r="C41" s="105">
        <v>40</v>
      </c>
      <c r="E41" s="105">
        <v>40.4</v>
      </c>
      <c r="F41" s="201">
        <v>40.2</v>
      </c>
      <c r="G41" s="201">
        <v>40</v>
      </c>
      <c r="H41" s="105">
        <v>39.3</v>
      </c>
      <c r="J41" s="105">
        <v>39.2</v>
      </c>
      <c r="K41" s="204"/>
      <c r="L41" s="204"/>
      <c r="M41" s="204"/>
    </row>
    <row r="42" spans="1:13" ht="12.75">
      <c r="A42" s="79"/>
      <c r="B42" s="7"/>
      <c r="C42" s="9"/>
      <c r="D42" s="7"/>
      <c r="E42" s="9"/>
      <c r="F42" s="202"/>
      <c r="G42" s="202"/>
      <c r="H42" s="9"/>
      <c r="I42" s="7"/>
      <c r="J42" s="9"/>
      <c r="K42" s="204"/>
      <c r="L42" s="204"/>
      <c r="M42" s="204"/>
    </row>
    <row r="43" spans="1:13" s="78" customFormat="1" ht="12.75">
      <c r="A43" s="86" t="s">
        <v>132</v>
      </c>
      <c r="B43" s="148"/>
      <c r="C43" s="105">
        <v>60.4</v>
      </c>
      <c r="D43" s="148"/>
      <c r="E43" s="105">
        <v>60.8</v>
      </c>
      <c r="F43" s="203">
        <v>61.4</v>
      </c>
      <c r="G43" s="203">
        <v>61.2</v>
      </c>
      <c r="H43" s="105">
        <v>61.2</v>
      </c>
      <c r="I43" s="148"/>
      <c r="J43" s="105">
        <v>60.3</v>
      </c>
      <c r="K43" s="204"/>
      <c r="L43" s="204"/>
      <c r="M43" s="204"/>
    </row>
    <row r="44" spans="1:13" ht="12.75">
      <c r="A44" s="79"/>
      <c r="B44" s="7"/>
      <c r="C44" s="9"/>
      <c r="D44" s="7"/>
      <c r="E44" s="9"/>
      <c r="F44" s="202"/>
      <c r="G44" s="202"/>
      <c r="H44" s="9"/>
      <c r="I44" s="7"/>
      <c r="J44" s="9"/>
      <c r="K44" s="204"/>
      <c r="L44" s="204"/>
      <c r="M44" s="204"/>
    </row>
    <row r="45" spans="1:13" s="81" customFormat="1" ht="12.75">
      <c r="A45" s="100" t="s">
        <v>118</v>
      </c>
      <c r="F45" s="206"/>
      <c r="G45" s="206"/>
      <c r="K45" s="204"/>
      <c r="L45" s="204"/>
      <c r="M45" s="204"/>
    </row>
    <row r="46" spans="1:13" ht="12.75">
      <c r="A46" s="172" t="s">
        <v>29</v>
      </c>
      <c r="C46" s="105">
        <v>51.4</v>
      </c>
      <c r="E46" s="105">
        <v>50.5</v>
      </c>
      <c r="F46" s="105">
        <v>50</v>
      </c>
      <c r="G46" s="105">
        <v>49.1</v>
      </c>
      <c r="H46" s="105">
        <v>47.1</v>
      </c>
      <c r="J46" s="105">
        <v>45.3</v>
      </c>
      <c r="K46" s="204"/>
      <c r="L46" s="204"/>
      <c r="M46" s="204"/>
    </row>
    <row r="47" spans="1:13" s="162" customFormat="1" ht="12.75">
      <c r="A47" s="173" t="s">
        <v>78</v>
      </c>
      <c r="B47" s="159"/>
      <c r="C47" s="160">
        <v>57.2</v>
      </c>
      <c r="D47" s="159"/>
      <c r="E47" s="160">
        <v>57.1</v>
      </c>
      <c r="F47" s="161">
        <v>55</v>
      </c>
      <c r="G47" s="161">
        <v>53.9</v>
      </c>
      <c r="H47" s="160">
        <v>49.8</v>
      </c>
      <c r="I47" s="159"/>
      <c r="J47" s="160">
        <v>48.8</v>
      </c>
      <c r="K47" s="204"/>
      <c r="L47" s="204"/>
      <c r="M47" s="204"/>
    </row>
    <row r="48" spans="1:13" ht="12.75">
      <c r="A48" s="172" t="s">
        <v>30</v>
      </c>
      <c r="C48" s="105">
        <v>12.8</v>
      </c>
      <c r="E48" s="105">
        <v>12.1</v>
      </c>
      <c r="F48" s="105">
        <v>12.9</v>
      </c>
      <c r="G48" s="105">
        <v>13.2</v>
      </c>
      <c r="H48" s="105">
        <v>12.7</v>
      </c>
      <c r="J48" s="105">
        <v>12.4</v>
      </c>
      <c r="K48" s="204"/>
      <c r="L48" s="204"/>
      <c r="M48" s="204"/>
    </row>
    <row r="49" spans="1:13" ht="12.75">
      <c r="A49" s="172" t="s">
        <v>92</v>
      </c>
      <c r="C49" s="105">
        <v>30.7</v>
      </c>
      <c r="E49" s="105">
        <v>30.2</v>
      </c>
      <c r="F49" s="105">
        <v>30.6</v>
      </c>
      <c r="G49" s="105">
        <v>30.6</v>
      </c>
      <c r="H49" s="105">
        <v>29.8</v>
      </c>
      <c r="J49" s="105">
        <v>28.9</v>
      </c>
      <c r="K49" s="204"/>
      <c r="L49" s="204"/>
      <c r="M49" s="204"/>
    </row>
    <row r="50" spans="1:13" ht="12.75">
      <c r="A50" s="181"/>
      <c r="C50" s="105"/>
      <c r="E50" s="105"/>
      <c r="F50" s="105"/>
      <c r="G50" s="105"/>
      <c r="H50" s="105"/>
      <c r="J50" s="105"/>
      <c r="K50" s="204"/>
      <c r="L50" s="204"/>
      <c r="M50" s="204"/>
    </row>
    <row r="51" spans="1:13" ht="12.75">
      <c r="A51" s="172" t="s">
        <v>164</v>
      </c>
      <c r="B51" s="105"/>
      <c r="C51" s="105">
        <v>26.2</v>
      </c>
      <c r="D51" s="105"/>
      <c r="E51" s="105">
        <v>25.6</v>
      </c>
      <c r="F51" s="105">
        <v>25.7</v>
      </c>
      <c r="G51" s="105">
        <v>25.6</v>
      </c>
      <c r="H51" s="105">
        <v>24.5</v>
      </c>
      <c r="I51" s="105"/>
      <c r="J51" s="105">
        <v>23.6</v>
      </c>
      <c r="K51" s="204"/>
      <c r="L51" s="204"/>
      <c r="M51" s="204"/>
    </row>
    <row r="52" spans="1:13" ht="12.75">
      <c r="A52" s="172" t="s">
        <v>165</v>
      </c>
      <c r="B52" s="105"/>
      <c r="C52" s="105">
        <v>4.5</v>
      </c>
      <c r="D52" s="105"/>
      <c r="E52" s="105">
        <v>4.6</v>
      </c>
      <c r="F52" s="105">
        <v>4.9</v>
      </c>
      <c r="G52" s="105">
        <v>5</v>
      </c>
      <c r="H52" s="105">
        <v>5.3</v>
      </c>
      <c r="I52" s="105"/>
      <c r="J52" s="105">
        <v>5.3</v>
      </c>
      <c r="K52" s="204"/>
      <c r="L52" s="204"/>
      <c r="M52" s="204"/>
    </row>
    <row r="53" spans="1:13" ht="12.75">
      <c r="A53" s="187"/>
      <c r="C53" s="105"/>
      <c r="E53" s="105"/>
      <c r="F53" s="192"/>
      <c r="G53" s="192"/>
      <c r="H53" s="105"/>
      <c r="J53" s="105"/>
      <c r="K53" s="204"/>
      <c r="L53" s="204"/>
      <c r="M53" s="204"/>
    </row>
    <row r="54" spans="1:13" s="81" customFormat="1" ht="12.75">
      <c r="A54" s="172" t="s">
        <v>166</v>
      </c>
      <c r="C54" s="105"/>
      <c r="E54" s="105"/>
      <c r="F54" s="105"/>
      <c r="G54" s="105"/>
      <c r="H54" s="105"/>
      <c r="J54" s="105"/>
      <c r="K54" s="204"/>
      <c r="L54" s="204"/>
      <c r="M54" s="204"/>
    </row>
    <row r="55" spans="1:13" ht="12.75">
      <c r="A55" s="172" t="s">
        <v>29</v>
      </c>
      <c r="C55" s="105">
        <v>30.7</v>
      </c>
      <c r="E55" s="105">
        <v>30</v>
      </c>
      <c r="F55" s="105">
        <v>29.3</v>
      </c>
      <c r="G55" s="105">
        <v>28</v>
      </c>
      <c r="H55" s="105">
        <v>26.2</v>
      </c>
      <c r="J55" s="105">
        <v>23.9</v>
      </c>
      <c r="K55" s="204"/>
      <c r="L55" s="204"/>
      <c r="M55" s="204"/>
    </row>
    <row r="56" spans="1:13" ht="12.75">
      <c r="A56" s="172" t="s">
        <v>30</v>
      </c>
      <c r="C56" s="105">
        <v>8</v>
      </c>
      <c r="E56" s="105">
        <v>7.8</v>
      </c>
      <c r="F56" s="105">
        <v>8.4</v>
      </c>
      <c r="G56" s="105">
        <v>8.8</v>
      </c>
      <c r="H56" s="105">
        <v>8.2</v>
      </c>
      <c r="J56" s="105">
        <v>7.9</v>
      </c>
      <c r="K56" s="204"/>
      <c r="L56" s="204"/>
      <c r="M56" s="204"/>
    </row>
    <row r="57" spans="1:13" ht="12.75">
      <c r="A57" s="172" t="s">
        <v>92</v>
      </c>
      <c r="C57" s="105">
        <v>18.5</v>
      </c>
      <c r="E57" s="105">
        <v>18.3</v>
      </c>
      <c r="F57" s="105">
        <v>18.4</v>
      </c>
      <c r="G57" s="105">
        <v>18.1</v>
      </c>
      <c r="H57" s="105">
        <v>17.1</v>
      </c>
      <c r="J57" s="105">
        <v>15.9</v>
      </c>
      <c r="K57" s="204"/>
      <c r="L57" s="204"/>
      <c r="M57" s="204"/>
    </row>
    <row r="58" spans="1:13" ht="12.75">
      <c r="A58" s="172"/>
      <c r="C58" s="105"/>
      <c r="E58" s="105"/>
      <c r="F58" s="105"/>
      <c r="G58" s="105"/>
      <c r="H58" s="105"/>
      <c r="J58" s="105"/>
      <c r="K58" s="204"/>
      <c r="L58" s="204"/>
      <c r="M58" s="204"/>
    </row>
    <row r="59" spans="1:13" s="81" customFormat="1" ht="12.75">
      <c r="A59" s="172" t="s">
        <v>167</v>
      </c>
      <c r="C59" s="105"/>
      <c r="E59" s="105"/>
      <c r="F59" s="105"/>
      <c r="G59" s="105"/>
      <c r="H59" s="105"/>
      <c r="J59" s="105"/>
      <c r="K59" s="204"/>
      <c r="L59" s="204"/>
      <c r="M59" s="204"/>
    </row>
    <row r="60" spans="1:13" ht="12.75">
      <c r="A60" s="172" t="s">
        <v>29</v>
      </c>
      <c r="B60" s="106"/>
      <c r="C60" s="105">
        <v>10.4</v>
      </c>
      <c r="D60" s="106"/>
      <c r="E60" s="105">
        <v>10.7</v>
      </c>
      <c r="F60" s="106">
        <v>11.2</v>
      </c>
      <c r="G60" s="106">
        <v>12.1</v>
      </c>
      <c r="H60" s="105">
        <v>12</v>
      </c>
      <c r="I60" s="106"/>
      <c r="J60" s="105">
        <v>12.8</v>
      </c>
      <c r="K60" s="204"/>
      <c r="L60" s="204"/>
      <c r="M60" s="204"/>
    </row>
    <row r="61" spans="1:13" ht="12.75">
      <c r="A61" s="172" t="s">
        <v>30</v>
      </c>
      <c r="C61" s="105">
        <v>1.5</v>
      </c>
      <c r="E61" s="105">
        <v>1</v>
      </c>
      <c r="F61" s="106">
        <v>1.3</v>
      </c>
      <c r="G61" s="106">
        <v>1.3</v>
      </c>
      <c r="H61" s="105">
        <v>1.4</v>
      </c>
      <c r="J61" s="105">
        <v>1.7</v>
      </c>
      <c r="K61" s="204"/>
      <c r="L61" s="204"/>
      <c r="M61" s="204"/>
    </row>
    <row r="62" spans="1:13" s="78" customFormat="1" ht="12.75">
      <c r="A62" s="172" t="s">
        <v>92</v>
      </c>
      <c r="C62" s="105">
        <v>5.6</v>
      </c>
      <c r="E62" s="105">
        <v>5.6</v>
      </c>
      <c r="F62" s="106">
        <v>6</v>
      </c>
      <c r="G62" s="106">
        <v>6.5</v>
      </c>
      <c r="H62" s="105">
        <v>6.7</v>
      </c>
      <c r="J62" s="105">
        <v>7.3</v>
      </c>
      <c r="K62" s="204"/>
      <c r="L62" s="204"/>
      <c r="M62" s="204"/>
    </row>
    <row r="63" spans="1:13" s="78" customFormat="1" ht="12.75">
      <c r="A63" s="172"/>
      <c r="C63" s="106"/>
      <c r="E63" s="106"/>
      <c r="F63" s="201"/>
      <c r="G63" s="201"/>
      <c r="H63" s="201"/>
      <c r="J63" s="106"/>
      <c r="K63" s="204"/>
      <c r="L63" s="204"/>
      <c r="M63" s="204"/>
    </row>
    <row r="64" spans="1:13" s="78" customFormat="1" ht="12.75">
      <c r="A64" s="172" t="s">
        <v>168</v>
      </c>
      <c r="C64" s="106"/>
      <c r="E64" s="106"/>
      <c r="F64" s="105"/>
      <c r="G64" s="105"/>
      <c r="H64" s="106"/>
      <c r="J64" s="106"/>
      <c r="K64" s="204"/>
      <c r="L64" s="204"/>
      <c r="M64" s="204"/>
    </row>
    <row r="65" spans="1:13" s="78" customFormat="1" ht="12.75">
      <c r="A65" s="172" t="s">
        <v>29</v>
      </c>
      <c r="B65" s="106"/>
      <c r="C65" s="106">
        <v>10.3</v>
      </c>
      <c r="D65" s="106"/>
      <c r="E65" s="106">
        <v>9.8</v>
      </c>
      <c r="F65" s="106">
        <v>9.5</v>
      </c>
      <c r="G65" s="106">
        <v>9</v>
      </c>
      <c r="H65" s="106">
        <v>8.9</v>
      </c>
      <c r="I65" s="106"/>
      <c r="J65" s="106">
        <v>8.6</v>
      </c>
      <c r="K65" s="204"/>
      <c r="L65" s="204"/>
      <c r="M65" s="204"/>
    </row>
    <row r="66" spans="1:13" s="78" customFormat="1" ht="12.75">
      <c r="A66" s="172" t="s">
        <v>30</v>
      </c>
      <c r="C66" s="106">
        <v>3.4</v>
      </c>
      <c r="E66" s="106">
        <v>3.2</v>
      </c>
      <c r="F66" s="106">
        <v>3.2</v>
      </c>
      <c r="G66" s="106">
        <v>3.1</v>
      </c>
      <c r="H66" s="106">
        <v>3.1</v>
      </c>
      <c r="J66" s="106">
        <v>2.8</v>
      </c>
      <c r="K66" s="204"/>
      <c r="L66" s="204"/>
      <c r="M66" s="204"/>
    </row>
    <row r="67" spans="1:13" s="78" customFormat="1" ht="13.5" thickBot="1">
      <c r="A67" s="188" t="s">
        <v>92</v>
      </c>
      <c r="C67" s="178">
        <v>6.6</v>
      </c>
      <c r="E67" s="178">
        <v>6.3</v>
      </c>
      <c r="F67" s="178">
        <v>6.2</v>
      </c>
      <c r="G67" s="178">
        <v>6</v>
      </c>
      <c r="H67" s="178">
        <v>6</v>
      </c>
      <c r="J67" s="178">
        <v>5.7</v>
      </c>
      <c r="K67" s="204"/>
      <c r="L67" s="204"/>
      <c r="M67" s="204"/>
    </row>
    <row r="68" spans="1:13" ht="18.75" thickTop="1">
      <c r="A68" s="260" t="s">
        <v>85</v>
      </c>
      <c r="B68" s="7"/>
      <c r="C68" s="234">
        <v>2014</v>
      </c>
      <c r="D68" s="7"/>
      <c r="E68" s="261">
        <v>2015</v>
      </c>
      <c r="F68" s="261"/>
      <c r="G68" s="261"/>
      <c r="H68" s="261"/>
      <c r="I68" s="7"/>
      <c r="J68" s="234">
        <v>2016</v>
      </c>
      <c r="K68" s="204"/>
      <c r="L68" s="204"/>
      <c r="M68" s="204"/>
    </row>
    <row r="69" spans="1:13" ht="12.75">
      <c r="A69" s="257"/>
      <c r="B69" s="7"/>
      <c r="C69" s="8" t="s">
        <v>14</v>
      </c>
      <c r="D69" s="7"/>
      <c r="E69" s="8" t="s">
        <v>0</v>
      </c>
      <c r="F69" s="8" t="s">
        <v>1</v>
      </c>
      <c r="G69" s="8" t="s">
        <v>2</v>
      </c>
      <c r="H69" s="8" t="s">
        <v>14</v>
      </c>
      <c r="I69" s="7"/>
      <c r="J69" s="8" t="s">
        <v>0</v>
      </c>
      <c r="K69" s="204"/>
      <c r="L69" s="204"/>
      <c r="M69" s="204"/>
    </row>
    <row r="70" spans="1:13" ht="12.75">
      <c r="A70" s="175"/>
      <c r="B70" s="7"/>
      <c r="C70" s="9"/>
      <c r="D70" s="7"/>
      <c r="E70" s="9"/>
      <c r="F70" s="9"/>
      <c r="G70" s="9"/>
      <c r="H70" s="9"/>
      <c r="I70" s="7"/>
      <c r="J70" s="9"/>
      <c r="K70" s="204"/>
      <c r="L70" s="204"/>
      <c r="M70" s="204"/>
    </row>
    <row r="71" spans="1:13" s="78" customFormat="1" ht="12.75">
      <c r="A71" s="97" t="s">
        <v>26</v>
      </c>
      <c r="K71" s="204"/>
      <c r="L71" s="204"/>
      <c r="M71" s="204"/>
    </row>
    <row r="72" spans="1:13" s="78" customFormat="1" ht="12.75">
      <c r="A72" s="94" t="s">
        <v>70</v>
      </c>
      <c r="C72" s="87">
        <v>0.449</v>
      </c>
      <c r="E72" s="87">
        <v>0.441</v>
      </c>
      <c r="F72" s="87">
        <v>0.436</v>
      </c>
      <c r="G72" s="87">
        <v>0.426</v>
      </c>
      <c r="H72" s="87">
        <v>0.421</v>
      </c>
      <c r="J72" s="87">
        <v>0.414</v>
      </c>
      <c r="K72" s="204"/>
      <c r="L72" s="204"/>
      <c r="M72" s="204"/>
    </row>
    <row r="73" spans="1:13" s="81" customFormat="1" ht="12.75">
      <c r="A73" s="94" t="s">
        <v>27</v>
      </c>
      <c r="B73" s="88"/>
      <c r="C73" s="88">
        <v>8.5</v>
      </c>
      <c r="D73" s="88"/>
      <c r="E73" s="88">
        <v>8.4</v>
      </c>
      <c r="F73" s="88">
        <v>8.3</v>
      </c>
      <c r="G73" s="88">
        <v>8.1</v>
      </c>
      <c r="H73" s="88">
        <v>8</v>
      </c>
      <c r="I73" s="88"/>
      <c r="J73" s="88">
        <v>7.9</v>
      </c>
      <c r="K73" s="204"/>
      <c r="L73" s="204"/>
      <c r="M73" s="204"/>
    </row>
    <row r="74" spans="1:13" s="78" customFormat="1" ht="12.75">
      <c r="A74" s="94" t="s">
        <v>74</v>
      </c>
      <c r="C74" s="89">
        <v>0.532</v>
      </c>
      <c r="E74" s="89">
        <v>0.529</v>
      </c>
      <c r="F74" s="89">
        <v>0.525</v>
      </c>
      <c r="G74" s="89">
        <v>0.524</v>
      </c>
      <c r="H74" s="89">
        <v>0.521</v>
      </c>
      <c r="J74" s="89">
        <v>0.518</v>
      </c>
      <c r="K74" s="204"/>
      <c r="L74" s="204"/>
      <c r="M74" s="204"/>
    </row>
    <row r="75" spans="1:13" s="78" customFormat="1" ht="12.75">
      <c r="A75" s="94" t="s">
        <v>68</v>
      </c>
      <c r="C75" s="174">
        <v>0.593</v>
      </c>
      <c r="E75" s="174">
        <v>0.59</v>
      </c>
      <c r="F75" s="174">
        <v>0.588</v>
      </c>
      <c r="G75" s="174">
        <v>0.587</v>
      </c>
      <c r="H75" s="174">
        <v>0.581</v>
      </c>
      <c r="J75" s="174">
        <v>0.578</v>
      </c>
      <c r="K75" s="204"/>
      <c r="L75" s="204"/>
      <c r="M75" s="204"/>
    </row>
    <row r="76" spans="1:13" s="78" customFormat="1" ht="12.75">
      <c r="A76" s="86"/>
      <c r="C76" s="174"/>
      <c r="E76" s="174"/>
      <c r="F76" s="174"/>
      <c r="G76" s="174"/>
      <c r="H76" s="174"/>
      <c r="J76" s="174"/>
      <c r="K76" s="204"/>
      <c r="L76" s="204"/>
      <c r="M76" s="204"/>
    </row>
    <row r="77" spans="1:13" s="78" customFormat="1" ht="14.25">
      <c r="A77" s="97" t="s">
        <v>86</v>
      </c>
      <c r="C77" s="87"/>
      <c r="E77" s="87"/>
      <c r="F77" s="87"/>
      <c r="G77" s="87"/>
      <c r="H77" s="87"/>
      <c r="J77" s="87"/>
      <c r="K77" s="204"/>
      <c r="L77" s="204"/>
      <c r="M77" s="204"/>
    </row>
    <row r="78" spans="1:13" s="78" customFormat="1" ht="12.75">
      <c r="A78" s="94" t="s">
        <v>163</v>
      </c>
      <c r="B78" s="87"/>
      <c r="C78" s="87">
        <v>0.462</v>
      </c>
      <c r="D78" s="87"/>
      <c r="E78" s="87">
        <v>0.461</v>
      </c>
      <c r="F78" s="87">
        <v>0.459</v>
      </c>
      <c r="G78" s="87">
        <v>0.457</v>
      </c>
      <c r="H78" s="87">
        <v>0.456</v>
      </c>
      <c r="I78" s="87"/>
      <c r="J78" s="87">
        <v>0.455</v>
      </c>
      <c r="K78" s="204"/>
      <c r="L78" s="204"/>
      <c r="M78" s="204"/>
    </row>
    <row r="79" spans="1:13" s="78" customFormat="1" ht="12.75">
      <c r="A79" s="94" t="s">
        <v>87</v>
      </c>
      <c r="B79" s="91"/>
      <c r="C79" s="91">
        <v>7272</v>
      </c>
      <c r="D79" s="91"/>
      <c r="E79" s="91">
        <v>7266</v>
      </c>
      <c r="F79" s="91">
        <v>7253</v>
      </c>
      <c r="G79" s="91">
        <v>7238</v>
      </c>
      <c r="H79" s="91">
        <v>7246</v>
      </c>
      <c r="I79" s="91"/>
      <c r="J79" s="91">
        <v>7248</v>
      </c>
      <c r="K79" s="204"/>
      <c r="L79" s="204"/>
      <c r="M79" s="204"/>
    </row>
    <row r="80" spans="1:13" s="78" customFormat="1" ht="12.75">
      <c r="A80" s="94"/>
      <c r="K80" s="204"/>
      <c r="L80" s="204"/>
      <c r="M80" s="204"/>
    </row>
    <row r="81" spans="1:13" s="78" customFormat="1" ht="12.75">
      <c r="A81" s="94" t="s">
        <v>88</v>
      </c>
      <c r="C81" s="95">
        <v>0.309</v>
      </c>
      <c r="E81" s="95">
        <v>0.304</v>
      </c>
      <c r="F81" s="95">
        <v>0.299</v>
      </c>
      <c r="G81" s="95">
        <v>0.296</v>
      </c>
      <c r="H81" s="95">
        <v>0.293</v>
      </c>
      <c r="J81" s="95">
        <v>0.289</v>
      </c>
      <c r="K81" s="204"/>
      <c r="L81" s="204"/>
      <c r="M81" s="204"/>
    </row>
    <row r="82" spans="1:13" s="78" customFormat="1" ht="12.75">
      <c r="A82" s="94" t="s">
        <v>89</v>
      </c>
      <c r="C82" s="95">
        <v>0.387</v>
      </c>
      <c r="E82" s="95">
        <v>0.384</v>
      </c>
      <c r="F82" s="95">
        <v>0.382</v>
      </c>
      <c r="G82" s="95">
        <v>0.375</v>
      </c>
      <c r="H82" s="95">
        <v>0.369</v>
      </c>
      <c r="J82" s="95">
        <v>0.364</v>
      </c>
      <c r="K82" s="204"/>
      <c r="L82" s="204"/>
      <c r="M82" s="204"/>
    </row>
    <row r="83" spans="1:13" s="78" customFormat="1" ht="12.75">
      <c r="A83" s="86"/>
      <c r="C83" s="174"/>
      <c r="E83" s="174"/>
      <c r="F83" s="174"/>
      <c r="G83" s="174"/>
      <c r="H83" s="174"/>
      <c r="J83" s="174"/>
      <c r="K83" s="204"/>
      <c r="L83" s="204"/>
      <c r="M83" s="204"/>
    </row>
    <row r="84" spans="1:13" s="78" customFormat="1" ht="12.75">
      <c r="A84" s="97" t="s">
        <v>121</v>
      </c>
      <c r="C84" s="99"/>
      <c r="E84" s="99"/>
      <c r="F84" s="99"/>
      <c r="G84" s="99"/>
      <c r="H84" s="99"/>
      <c r="J84" s="99"/>
      <c r="K84" s="204"/>
      <c r="L84" s="204"/>
      <c r="M84" s="204"/>
    </row>
    <row r="85" spans="1:13" s="78" customFormat="1" ht="12.75">
      <c r="A85" s="172" t="s">
        <v>35</v>
      </c>
      <c r="C85" s="95">
        <v>1.496</v>
      </c>
      <c r="E85" s="95">
        <v>1.509</v>
      </c>
      <c r="F85" s="95">
        <v>1.52</v>
      </c>
      <c r="G85" s="95">
        <v>1.534</v>
      </c>
      <c r="H85" s="95">
        <v>1.462</v>
      </c>
      <c r="J85" s="95">
        <v>1.491</v>
      </c>
      <c r="K85" s="204"/>
      <c r="L85" s="204"/>
      <c r="M85" s="204"/>
    </row>
    <row r="86" spans="1:13" s="78" customFormat="1" ht="12.75">
      <c r="A86" s="172" t="s">
        <v>120</v>
      </c>
      <c r="C86" s="95">
        <v>0.273</v>
      </c>
      <c r="E86" s="95">
        <v>0.268</v>
      </c>
      <c r="F86" s="95">
        <v>0.268</v>
      </c>
      <c r="G86" s="95">
        <v>0.267</v>
      </c>
      <c r="H86" s="95">
        <v>0.284</v>
      </c>
      <c r="J86" s="95">
        <v>0.285</v>
      </c>
      <c r="K86" s="204"/>
      <c r="L86" s="204"/>
      <c r="M86" s="204"/>
    </row>
    <row r="87" spans="1:13" s="78" customFormat="1" ht="12.75">
      <c r="A87" s="172"/>
      <c r="C87" s="95"/>
      <c r="E87" s="95"/>
      <c r="F87" s="95"/>
      <c r="G87" s="95"/>
      <c r="H87" s="95"/>
      <c r="J87" s="95"/>
      <c r="K87" s="204"/>
      <c r="L87" s="204"/>
      <c r="M87" s="204"/>
    </row>
    <row r="88" spans="1:13" s="81" customFormat="1" ht="40.5" customHeight="1" thickBot="1">
      <c r="A88" s="176" t="s">
        <v>172</v>
      </c>
      <c r="C88" s="177"/>
      <c r="E88" s="177"/>
      <c r="F88" s="177"/>
      <c r="G88" s="177"/>
      <c r="H88" s="177"/>
      <c r="J88" s="177"/>
      <c r="K88" s="204"/>
      <c r="L88" s="204"/>
      <c r="M88" s="204"/>
    </row>
    <row r="89" spans="1:13" s="78" customFormat="1" ht="13.5" thickTop="1">
      <c r="A89" s="86"/>
      <c r="C89" s="174"/>
      <c r="E89" s="174"/>
      <c r="F89" s="174"/>
      <c r="G89" s="174"/>
      <c r="H89" s="174"/>
      <c r="J89" s="174"/>
      <c r="K89" s="204"/>
      <c r="L89" s="204"/>
      <c r="M89" s="204"/>
    </row>
    <row r="90" spans="1:13" ht="18">
      <c r="A90" s="256" t="s">
        <v>90</v>
      </c>
      <c r="B90" s="7"/>
      <c r="C90" s="234">
        <v>2014</v>
      </c>
      <c r="D90" s="7"/>
      <c r="E90" s="261">
        <v>2015</v>
      </c>
      <c r="F90" s="261"/>
      <c r="G90" s="261"/>
      <c r="H90" s="261"/>
      <c r="I90" s="7"/>
      <c r="J90" s="234">
        <v>2016</v>
      </c>
      <c r="K90" s="204"/>
      <c r="L90" s="204"/>
      <c r="M90" s="204"/>
    </row>
    <row r="91" spans="1:13" ht="12.75">
      <c r="A91" s="257"/>
      <c r="B91" s="7"/>
      <c r="C91" s="8" t="s">
        <v>14</v>
      </c>
      <c r="D91" s="7"/>
      <c r="E91" s="8" t="s">
        <v>0</v>
      </c>
      <c r="F91" s="8" t="s">
        <v>1</v>
      </c>
      <c r="G91" s="8" t="s">
        <v>2</v>
      </c>
      <c r="H91" s="8" t="s">
        <v>14</v>
      </c>
      <c r="I91" s="7"/>
      <c r="J91" s="8" t="s">
        <v>0</v>
      </c>
      <c r="K91" s="204"/>
      <c r="L91" s="204"/>
      <c r="M91" s="204"/>
    </row>
    <row r="92" spans="1:13" ht="12.75">
      <c r="A92" s="79"/>
      <c r="B92" s="7"/>
      <c r="C92" s="9"/>
      <c r="D92" s="7"/>
      <c r="E92" s="9"/>
      <c r="F92" s="9"/>
      <c r="G92" s="9"/>
      <c r="H92" s="9"/>
      <c r="I92" s="7"/>
      <c r="J92" s="9"/>
      <c r="K92" s="204"/>
      <c r="L92" s="204"/>
      <c r="M92" s="204"/>
    </row>
    <row r="93" spans="1:13" s="81" customFormat="1" ht="12.75">
      <c r="A93" s="5" t="s">
        <v>91</v>
      </c>
      <c r="C93" s="102">
        <v>22</v>
      </c>
      <c r="E93" s="102">
        <v>11</v>
      </c>
      <c r="F93" s="102">
        <v>8</v>
      </c>
      <c r="G93" s="102">
        <v>8</v>
      </c>
      <c r="H93" s="102">
        <v>7</v>
      </c>
      <c r="J93" s="102">
        <v>7</v>
      </c>
      <c r="K93" s="204"/>
      <c r="L93" s="204"/>
      <c r="M93" s="204"/>
    </row>
    <row r="94" spans="11:13" ht="12.75">
      <c r="K94" s="204"/>
      <c r="L94" s="204"/>
      <c r="M94" s="204"/>
    </row>
    <row r="95" spans="1:13" s="78" customFormat="1" ht="12.75">
      <c r="A95" s="104" t="s">
        <v>67</v>
      </c>
      <c r="B95" s="85"/>
      <c r="C95" s="146">
        <v>4581</v>
      </c>
      <c r="D95" s="85"/>
      <c r="E95" s="146">
        <v>4768</v>
      </c>
      <c r="F95" s="146">
        <v>4965</v>
      </c>
      <c r="G95" s="146">
        <v>5256</v>
      </c>
      <c r="H95" s="146">
        <v>5470</v>
      </c>
      <c r="I95" s="85"/>
      <c r="J95" s="146">
        <v>5809</v>
      </c>
      <c r="K95" s="204"/>
      <c r="L95" s="204"/>
      <c r="M95" s="204"/>
    </row>
    <row r="96" spans="1:13" s="78" customFormat="1" ht="12.75">
      <c r="A96" s="97" t="s">
        <v>31</v>
      </c>
      <c r="K96" s="204"/>
      <c r="L96" s="204"/>
      <c r="M96" s="204"/>
    </row>
    <row r="97" spans="1:13" s="81" customFormat="1" ht="12.75">
      <c r="A97" s="98" t="s">
        <v>32</v>
      </c>
      <c r="K97" s="204"/>
      <c r="L97" s="204"/>
      <c r="M97" s="204"/>
    </row>
    <row r="98" spans="1:13" s="78" customFormat="1" ht="12.75">
      <c r="A98" s="100" t="s">
        <v>29</v>
      </c>
      <c r="C98" s="105">
        <v>334.3</v>
      </c>
      <c r="E98" s="105">
        <v>335.6</v>
      </c>
      <c r="F98" s="105">
        <v>345</v>
      </c>
      <c r="G98" s="105">
        <v>341.3</v>
      </c>
      <c r="H98" s="105">
        <v>342.5</v>
      </c>
      <c r="J98" s="105">
        <v>345</v>
      </c>
      <c r="K98" s="204"/>
      <c r="L98" s="204"/>
      <c r="M98" s="204"/>
    </row>
    <row r="99" spans="1:13" s="78" customFormat="1" ht="12.75">
      <c r="A99" s="100" t="s">
        <v>30</v>
      </c>
      <c r="C99" s="105">
        <v>97.4</v>
      </c>
      <c r="E99" s="105">
        <v>100</v>
      </c>
      <c r="F99" s="105">
        <v>106</v>
      </c>
      <c r="G99" s="105">
        <v>107.8</v>
      </c>
      <c r="H99" s="105">
        <v>107.5</v>
      </c>
      <c r="J99" s="105">
        <v>105.3</v>
      </c>
      <c r="K99" s="204"/>
      <c r="L99" s="204"/>
      <c r="M99" s="204"/>
    </row>
    <row r="100" spans="1:13" s="78" customFormat="1" ht="12.75">
      <c r="A100" s="100" t="s">
        <v>92</v>
      </c>
      <c r="C100" s="105">
        <v>207.3</v>
      </c>
      <c r="E100" s="105">
        <v>210.9</v>
      </c>
      <c r="F100" s="105">
        <v>220.1</v>
      </c>
      <c r="G100" s="105">
        <v>221.1</v>
      </c>
      <c r="H100" s="105">
        <v>223.9</v>
      </c>
      <c r="J100" s="105">
        <v>225.3</v>
      </c>
      <c r="K100" s="204"/>
      <c r="L100" s="204"/>
      <c r="M100" s="204"/>
    </row>
    <row r="101" spans="1:13" s="81" customFormat="1" ht="12.75">
      <c r="A101" s="98" t="s">
        <v>69</v>
      </c>
      <c r="C101" s="99"/>
      <c r="E101" s="99"/>
      <c r="F101" s="99"/>
      <c r="G101" s="99"/>
      <c r="H101" s="99"/>
      <c r="J101" s="99"/>
      <c r="K101" s="204"/>
      <c r="L101" s="204"/>
      <c r="M101" s="204"/>
    </row>
    <row r="102" spans="1:13" s="78" customFormat="1" ht="12.75">
      <c r="A102" s="100" t="s">
        <v>29</v>
      </c>
      <c r="C102" s="105">
        <v>3.5</v>
      </c>
      <c r="E102" s="105">
        <v>3.7</v>
      </c>
      <c r="F102" s="105">
        <v>3.2</v>
      </c>
      <c r="G102" s="105">
        <v>3</v>
      </c>
      <c r="H102" s="105">
        <v>3</v>
      </c>
      <c r="J102" s="105">
        <v>3</v>
      </c>
      <c r="K102" s="204"/>
      <c r="L102" s="204"/>
      <c r="M102" s="204"/>
    </row>
    <row r="103" spans="1:13" s="78" customFormat="1" ht="12.75">
      <c r="A103" s="104" t="s">
        <v>30</v>
      </c>
      <c r="C103" s="107">
        <v>16.8</v>
      </c>
      <c r="E103" s="107">
        <v>16.7</v>
      </c>
      <c r="F103" s="107">
        <v>16.1</v>
      </c>
      <c r="G103" s="107">
        <v>17</v>
      </c>
      <c r="H103" s="107">
        <v>16.9</v>
      </c>
      <c r="J103" s="107">
        <v>15.7</v>
      </c>
      <c r="K103" s="204"/>
      <c r="L103" s="204"/>
      <c r="M103" s="204"/>
    </row>
    <row r="104" spans="1:13" s="78" customFormat="1" ht="12.75">
      <c r="A104" s="97" t="s">
        <v>33</v>
      </c>
      <c r="C104" s="99"/>
      <c r="E104" s="99"/>
      <c r="F104" s="99"/>
      <c r="G104" s="99"/>
      <c r="H104" s="99"/>
      <c r="J104" s="99"/>
      <c r="K104" s="204"/>
      <c r="L104" s="204"/>
      <c r="M104" s="204"/>
    </row>
    <row r="105" spans="1:13" s="78" customFormat="1" ht="12.75">
      <c r="A105" s="100" t="s">
        <v>94</v>
      </c>
      <c r="C105" s="105">
        <v>368</v>
      </c>
      <c r="E105" s="105">
        <v>375.1</v>
      </c>
      <c r="F105" s="105">
        <v>320.8</v>
      </c>
      <c r="G105" s="105">
        <v>306.8</v>
      </c>
      <c r="H105" s="105">
        <v>336.4</v>
      </c>
      <c r="J105" s="105">
        <v>265.7</v>
      </c>
      <c r="K105" s="204"/>
      <c r="L105" s="204"/>
      <c r="M105" s="204"/>
    </row>
    <row r="106" spans="1:13" s="81" customFormat="1" ht="12.75">
      <c r="A106" s="100" t="s">
        <v>95</v>
      </c>
      <c r="C106" s="108">
        <v>297.3</v>
      </c>
      <c r="E106" s="108">
        <v>292.3</v>
      </c>
      <c r="F106" s="108">
        <v>259</v>
      </c>
      <c r="G106" s="108">
        <v>214.6</v>
      </c>
      <c r="H106" s="108">
        <v>277.6</v>
      </c>
      <c r="J106" s="108">
        <v>221.1</v>
      </c>
      <c r="K106" s="204"/>
      <c r="L106" s="204"/>
      <c r="M106" s="204"/>
    </row>
    <row r="107" spans="1:13" s="78" customFormat="1" ht="12.75">
      <c r="A107" s="97" t="s">
        <v>34</v>
      </c>
      <c r="C107" s="99"/>
      <c r="E107" s="99"/>
      <c r="F107" s="99"/>
      <c r="G107" s="99"/>
      <c r="H107" s="99"/>
      <c r="J107" s="99"/>
      <c r="K107" s="204"/>
      <c r="L107" s="204"/>
      <c r="M107" s="204"/>
    </row>
    <row r="108" spans="1:13" s="78" customFormat="1" ht="12.75">
      <c r="A108" s="100" t="s">
        <v>123</v>
      </c>
      <c r="B108" s="229"/>
      <c r="C108" s="95">
        <v>0.609</v>
      </c>
      <c r="D108" s="230"/>
      <c r="E108" s="95">
        <v>0.72</v>
      </c>
      <c r="F108" s="95">
        <v>0.788</v>
      </c>
      <c r="G108" s="95">
        <v>0.79</v>
      </c>
      <c r="H108" s="95">
        <v>0.837</v>
      </c>
      <c r="I108" s="230"/>
      <c r="J108" s="95">
        <v>0.892</v>
      </c>
      <c r="K108" s="204"/>
      <c r="L108" s="204"/>
      <c r="M108" s="204"/>
    </row>
    <row r="109" spans="1:13" s="78" customFormat="1" ht="13.5" thickBot="1">
      <c r="A109" s="109" t="s">
        <v>124</v>
      </c>
      <c r="C109" s="96">
        <v>0.994</v>
      </c>
      <c r="E109" s="96">
        <v>0.994</v>
      </c>
      <c r="F109" s="96">
        <v>0.994</v>
      </c>
      <c r="G109" s="96">
        <v>0.996</v>
      </c>
      <c r="H109" s="96">
        <v>0.996</v>
      </c>
      <c r="J109" s="96">
        <v>0.996</v>
      </c>
      <c r="K109" s="204"/>
      <c r="L109" s="204"/>
      <c r="M109" s="204"/>
    </row>
    <row r="110" spans="11:13" ht="13.5" thickTop="1">
      <c r="K110" s="204"/>
      <c r="L110" s="204"/>
      <c r="M110" s="204"/>
    </row>
    <row r="111" spans="1:13" ht="18" customHeight="1">
      <c r="A111" s="258" t="s">
        <v>130</v>
      </c>
      <c r="B111" s="7"/>
      <c r="C111" s="234">
        <v>2014</v>
      </c>
      <c r="D111" s="7"/>
      <c r="E111" s="261">
        <v>2015</v>
      </c>
      <c r="F111" s="261"/>
      <c r="G111" s="261"/>
      <c r="H111" s="261"/>
      <c r="I111" s="7"/>
      <c r="J111" s="234">
        <v>2016</v>
      </c>
      <c r="K111" s="204"/>
      <c r="L111" s="204"/>
      <c r="M111" s="204"/>
    </row>
    <row r="112" spans="1:13" ht="12.75">
      <c r="A112" s="259"/>
      <c r="B112" s="7"/>
      <c r="C112" s="157" t="s">
        <v>14</v>
      </c>
      <c r="D112" s="7"/>
      <c r="E112" s="8" t="s">
        <v>0</v>
      </c>
      <c r="F112" s="8" t="s">
        <v>1</v>
      </c>
      <c r="G112" s="8" t="s">
        <v>2</v>
      </c>
      <c r="H112" s="8" t="s">
        <v>14</v>
      </c>
      <c r="I112" s="7"/>
      <c r="J112" s="8" t="s">
        <v>0</v>
      </c>
      <c r="K112" s="204"/>
      <c r="L112" s="204"/>
      <c r="M112" s="204"/>
    </row>
    <row r="113" spans="1:13" s="78" customFormat="1" ht="12.75">
      <c r="A113" s="193" t="s">
        <v>102</v>
      </c>
      <c r="B113" s="82"/>
      <c r="C113" s="194">
        <v>18047</v>
      </c>
      <c r="D113" s="82"/>
      <c r="E113" s="194">
        <v>17887</v>
      </c>
      <c r="F113" s="194">
        <v>17393</v>
      </c>
      <c r="G113" s="194">
        <v>16871</v>
      </c>
      <c r="H113" s="194">
        <v>16599</v>
      </c>
      <c r="I113" s="82"/>
      <c r="J113" s="194">
        <v>16497</v>
      </c>
      <c r="K113" s="204"/>
      <c r="L113" s="204"/>
      <c r="M113" s="204"/>
    </row>
    <row r="114" spans="1:13" s="81" customFormat="1" ht="12.75">
      <c r="A114" s="197" t="s">
        <v>101</v>
      </c>
      <c r="B114" s="199"/>
      <c r="C114" s="198">
        <v>395</v>
      </c>
      <c r="D114" s="199"/>
      <c r="E114" s="198">
        <v>369</v>
      </c>
      <c r="F114" s="198">
        <v>354</v>
      </c>
      <c r="G114" s="198">
        <v>356</v>
      </c>
      <c r="H114" s="198">
        <v>368</v>
      </c>
      <c r="I114" s="199"/>
      <c r="J114" s="198">
        <v>349</v>
      </c>
      <c r="K114" s="204"/>
      <c r="L114" s="204"/>
      <c r="M114" s="204"/>
    </row>
    <row r="115" spans="1:13" s="81" customFormat="1" ht="13.5" thickBot="1">
      <c r="A115" s="195" t="s">
        <v>80</v>
      </c>
      <c r="B115" s="199"/>
      <c r="C115" s="196">
        <v>18442</v>
      </c>
      <c r="D115" s="199"/>
      <c r="E115" s="196">
        <v>18256</v>
      </c>
      <c r="F115" s="196">
        <v>17747</v>
      </c>
      <c r="G115" s="196">
        <v>17227</v>
      </c>
      <c r="H115" s="196">
        <v>16967</v>
      </c>
      <c r="I115" s="199"/>
      <c r="J115" s="196">
        <v>16846</v>
      </c>
      <c r="K115" s="204"/>
      <c r="L115" s="204"/>
      <c r="M115" s="204"/>
    </row>
    <row r="116" ht="13.5" thickTop="1">
      <c r="A116" s="154"/>
    </row>
    <row r="117" spans="1:10" ht="12.75">
      <c r="A117" s="154"/>
      <c r="C117" s="147"/>
      <c r="E117" s="147"/>
      <c r="F117" s="147"/>
      <c r="G117" s="147"/>
      <c r="H117" s="147"/>
      <c r="J117" s="147"/>
    </row>
    <row r="118" ht="12.75">
      <c r="A118" s="154"/>
    </row>
  </sheetData>
  <sheetProtection/>
  <mergeCells count="10">
    <mergeCell ref="A2:A3"/>
    <mergeCell ref="A111:A112"/>
    <mergeCell ref="A38:A39"/>
    <mergeCell ref="A90:A91"/>
    <mergeCell ref="A68:A69"/>
    <mergeCell ref="E2:H2"/>
    <mergeCell ref="E38:H38"/>
    <mergeCell ref="E68:H68"/>
    <mergeCell ref="E90:H90"/>
    <mergeCell ref="E111:H111"/>
  </mergeCells>
  <printOptions/>
  <pageMargins left="0.75" right="0.75" top="1" bottom="1" header="0.5" footer="0.5"/>
  <pageSetup fitToHeight="2" horizontalDpi="600" verticalDpi="600" orientation="portrait" paperSize="9" scale="56" r:id="rId1"/>
  <rowBreaks count="1" manualBreakCount="1"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JankoTom</dc:creator>
  <cp:keywords/>
  <dc:description/>
  <cp:lastModifiedBy>Jankowski Tomasz - Korpo TP</cp:lastModifiedBy>
  <cp:lastPrinted>2015-10-21T11:36:35Z</cp:lastPrinted>
  <dcterms:created xsi:type="dcterms:W3CDTF">2010-12-20T13:07:37Z</dcterms:created>
  <dcterms:modified xsi:type="dcterms:W3CDTF">2016-04-25T13:54:03Z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-307675190</vt:i4>
  </property>
  <property fmtid="{D5CDD505-2E9C-101B-9397-08002B2CF9AE}" pid="3" name="_NewReviewCycle">
    <vt:lpwstr/>
  </property>
  <property fmtid="{D5CDD505-2E9C-101B-9397-08002B2CF9AE}" pid="4" name="_EmailSubject">
    <vt:lpwstr>kpi website</vt:lpwstr>
  </property>
  <property fmtid="{D5CDD505-2E9C-101B-9397-08002B2CF9AE}" pid="5" name="_AuthorEmail">
    <vt:lpwstr>Tomasz.Jankowski@orange.com</vt:lpwstr>
  </property>
  <property fmtid="{D5CDD505-2E9C-101B-9397-08002B2CF9AE}" pid="6" name="_AuthorEmailDisplayName">
    <vt:lpwstr>Jankowski Tomasz - Korpo TP</vt:lpwstr>
  </property>
  <property fmtid="{D5CDD505-2E9C-101B-9397-08002B2CF9AE}" pid="7" name="_PreviousAdHocReviewCycleID">
    <vt:i4>1183632858</vt:i4>
  </property>
  <property fmtid="{D5CDD505-2E9C-101B-9397-08002B2CF9AE}" pid="8" name="_ReviewingToolsShownOnce">
    <vt:lpwstr/>
  </property>
</Properties>
</file>